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Sheet1!$A$1:$L$72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9" name="ID_C1CE7E8D76024800B0A22A217C626A1A" descr="6131mid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7975" y="65697100"/>
          <a:ext cx="1432560" cy="1074420"/>
        </a:xfrm>
        <a:prstGeom prst="rect">
          <a:avLst/>
        </a:prstGeom>
      </xdr:spPr>
    </xdr:pic>
  </etc:cellImage>
  <etc:cellImage>
    <xdr:pic>
      <xdr:nvPicPr>
        <xdr:cNvPr id="36" name="ID_6302DD748D4644AC8C10E9044B2C5135" descr="4193mid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77975" y="39236650"/>
          <a:ext cx="1432560" cy="1074420"/>
        </a:xfrm>
        <a:prstGeom prst="rect">
          <a:avLst/>
        </a:prstGeom>
      </xdr:spPr>
    </xdr:pic>
  </etc:cellImage>
  <etc:cellImage>
    <xdr:pic>
      <xdr:nvPicPr>
        <xdr:cNvPr id="4" name="ID_D790173E5F2B4896B52DAE10A1C048D6" descr="491mid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975" y="2489200"/>
          <a:ext cx="1432560" cy="1074420"/>
        </a:xfrm>
        <a:prstGeom prst="rect">
          <a:avLst/>
        </a:prstGeom>
      </xdr:spPr>
    </xdr:pic>
  </etc:cellImage>
  <etc:cellImage>
    <xdr:pic>
      <xdr:nvPicPr>
        <xdr:cNvPr id="13" name="ID_11A5BF90D6794BC09D8DBE108EF2D36A" descr="2877mid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77975" y="12776200"/>
          <a:ext cx="1432560" cy="1074420"/>
        </a:xfrm>
        <a:prstGeom prst="rect">
          <a:avLst/>
        </a:prstGeom>
      </xdr:spPr>
    </xdr:pic>
  </etc:cellImage>
  <etc:cellImage>
    <xdr:pic>
      <xdr:nvPicPr>
        <xdr:cNvPr id="3" name="ID_D707DCB03E524AECB50A8C88506E6350" descr="254mid.jp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77975" y="1346200"/>
          <a:ext cx="1432560" cy="1074420"/>
        </a:xfrm>
        <a:prstGeom prst="rect">
          <a:avLst/>
        </a:prstGeom>
      </xdr:spPr>
    </xdr:pic>
  </etc:cellImage>
  <etc:cellImage>
    <xdr:pic>
      <xdr:nvPicPr>
        <xdr:cNvPr id="58" name="ID_AEB6234D2AC64DC7BEFE51C187B95A92" descr="5908mid.jp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77975" y="64554100"/>
          <a:ext cx="1432560" cy="1074420"/>
        </a:xfrm>
        <a:prstGeom prst="rect">
          <a:avLst/>
        </a:prstGeom>
      </xdr:spPr>
    </xdr:pic>
  </etc:cellImage>
  <etc:cellImage>
    <xdr:pic>
      <xdr:nvPicPr>
        <xdr:cNvPr id="37" name="ID_C2ABC88B6E7740D0BA78FC7BAFA25950" descr="4195mid.jpg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577975" y="40379650"/>
          <a:ext cx="1432560" cy="1074420"/>
        </a:xfrm>
        <a:prstGeom prst="rect">
          <a:avLst/>
        </a:prstGeom>
      </xdr:spPr>
    </xdr:pic>
  </etc:cellImage>
  <etc:cellImage>
    <xdr:pic>
      <xdr:nvPicPr>
        <xdr:cNvPr id="2" name="ID_36F306EF7F59478BB8432396391DB42F" descr="142mid.jpg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577975" y="203200"/>
          <a:ext cx="1432560" cy="1074420"/>
        </a:xfrm>
        <a:prstGeom prst="rect">
          <a:avLst/>
        </a:prstGeom>
      </xdr:spPr>
    </xdr:pic>
  </etc:cellImage>
  <etc:cellImage>
    <xdr:pic>
      <xdr:nvPicPr>
        <xdr:cNvPr id="62" name="ID_6824BFF47C5844D8BF2E70BEB15D1C61" descr="6449mid.jpg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577975" y="69126100"/>
          <a:ext cx="1432560" cy="1074420"/>
        </a:xfrm>
        <a:prstGeom prst="rect">
          <a:avLst/>
        </a:prstGeom>
      </xdr:spPr>
    </xdr:pic>
  </etc:cellImage>
  <etc:cellImage>
    <xdr:pic>
      <xdr:nvPicPr>
        <xdr:cNvPr id="7" name="ID_79BFD321917F4E198FB32A3EB63466D9" descr="890mid.jpg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577975" y="5918200"/>
          <a:ext cx="1432560" cy="1074420"/>
        </a:xfrm>
        <a:prstGeom prst="rect">
          <a:avLst/>
        </a:prstGeom>
      </xdr:spPr>
    </xdr:pic>
  </etc:cellImage>
  <etc:cellImage>
    <xdr:pic>
      <xdr:nvPicPr>
        <xdr:cNvPr id="16" name="ID_6194380ED888424DB5A72D209B5CBFED" descr="2899mid.jpg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577975" y="16205200"/>
          <a:ext cx="1432560" cy="1074420"/>
        </a:xfrm>
        <a:prstGeom prst="rect">
          <a:avLst/>
        </a:prstGeom>
      </xdr:spPr>
    </xdr:pic>
  </etc:cellImage>
  <etc:cellImage>
    <xdr:pic>
      <xdr:nvPicPr>
        <xdr:cNvPr id="61" name="ID_709242ECDBA342DF8040EEE01E6224E3" descr="6416mid.jpg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577975" y="67983100"/>
          <a:ext cx="1432560" cy="1074420"/>
        </a:xfrm>
        <a:prstGeom prst="rect">
          <a:avLst/>
        </a:prstGeom>
      </xdr:spPr>
    </xdr:pic>
  </etc:cellImage>
  <etc:cellImage>
    <xdr:pic>
      <xdr:nvPicPr>
        <xdr:cNvPr id="6" name="ID_7C6A7795F0A547FF81EE6410CC2A6738" descr="851mid.jpg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577975" y="4775200"/>
          <a:ext cx="1432560" cy="1074420"/>
        </a:xfrm>
        <a:prstGeom prst="rect">
          <a:avLst/>
        </a:prstGeom>
      </xdr:spPr>
    </xdr:pic>
  </etc:cellImage>
  <etc:cellImage>
    <xdr:pic>
      <xdr:nvPicPr>
        <xdr:cNvPr id="5" name="ID_D6DB972B099E423CB5D7CBE19CE222BB" descr="756mid.jpg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577975" y="3632200"/>
          <a:ext cx="1432560" cy="1074420"/>
        </a:xfrm>
        <a:prstGeom prst="rect">
          <a:avLst/>
        </a:prstGeom>
      </xdr:spPr>
    </xdr:pic>
  </etc:cellImage>
  <etc:cellImage>
    <xdr:pic>
      <xdr:nvPicPr>
        <xdr:cNvPr id="22" name="ID_C0B650B800F042419B8035DB6C8139E3" descr="3168mid.jpg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577975" y="23063200"/>
          <a:ext cx="1432560" cy="1074420"/>
        </a:xfrm>
        <a:prstGeom prst="rect">
          <a:avLst/>
        </a:prstGeom>
      </xdr:spPr>
    </xdr:pic>
  </etc:cellImage>
  <etc:cellImage>
    <xdr:pic>
      <xdr:nvPicPr>
        <xdr:cNvPr id="8" name="ID_49B4FF9C81054B66AE295171A992BFE7" descr="1365mid.jpg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577975" y="7061200"/>
          <a:ext cx="1432560" cy="1074420"/>
        </a:xfrm>
        <a:prstGeom prst="rect">
          <a:avLst/>
        </a:prstGeom>
      </xdr:spPr>
    </xdr:pic>
  </etc:cellImage>
  <etc:cellImage>
    <xdr:pic>
      <xdr:nvPicPr>
        <xdr:cNvPr id="46" name="ID_7106F57F152947D895576933430EBAE8" descr="5131mid.jpg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577975" y="50666650"/>
          <a:ext cx="1432560" cy="1074420"/>
        </a:xfrm>
        <a:prstGeom prst="rect">
          <a:avLst/>
        </a:prstGeom>
      </xdr:spPr>
    </xdr:pic>
  </etc:cellImage>
  <etc:cellImage>
    <xdr:pic>
      <xdr:nvPicPr>
        <xdr:cNvPr id="25" name="ID_C496BC548A234D85811A353317973E0D" descr="3346mid.jpg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577975" y="26492200"/>
          <a:ext cx="1432560" cy="1074420"/>
        </a:xfrm>
        <a:prstGeom prst="rect">
          <a:avLst/>
        </a:prstGeom>
      </xdr:spPr>
    </xdr:pic>
  </etc:cellImage>
  <etc:cellImage>
    <xdr:pic>
      <xdr:nvPicPr>
        <xdr:cNvPr id="9" name="ID_763F9814ED6F4AC49EA4BBDE18CF6237" descr="1597mid.jpg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577975" y="8204200"/>
          <a:ext cx="1432560" cy="1074420"/>
        </a:xfrm>
        <a:prstGeom prst="rect">
          <a:avLst/>
        </a:prstGeom>
      </xdr:spPr>
    </xdr:pic>
  </etc:cellImage>
  <etc:cellImage>
    <xdr:pic>
      <xdr:nvPicPr>
        <xdr:cNvPr id="10" name="ID_05B5847A56B04150AFA564E87C89E77B" descr="2432mid.jpg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577975" y="9347200"/>
          <a:ext cx="1432560" cy="1074420"/>
        </a:xfrm>
        <a:prstGeom prst="rect">
          <a:avLst/>
        </a:prstGeom>
      </xdr:spPr>
    </xdr:pic>
  </etc:cellImage>
  <etc:cellImage>
    <xdr:pic>
      <xdr:nvPicPr>
        <xdr:cNvPr id="56" name="ID_48BB42FD36BD4BD4A48CCBD0E2F2CF58" descr="5811mid.jpg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577975" y="62268100"/>
          <a:ext cx="1432560" cy="1074420"/>
        </a:xfrm>
        <a:prstGeom prst="rect">
          <a:avLst/>
        </a:prstGeom>
      </xdr:spPr>
    </xdr:pic>
  </etc:cellImage>
  <etc:cellImage>
    <xdr:pic>
      <xdr:nvPicPr>
        <xdr:cNvPr id="32" name="ID_DDFC1F70498547EDBB8FD7AA28721B89" descr="4076mid.jpg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577975" y="34664650"/>
          <a:ext cx="1432560" cy="1074420"/>
        </a:xfrm>
        <a:prstGeom prst="rect">
          <a:avLst/>
        </a:prstGeom>
      </xdr:spPr>
    </xdr:pic>
  </etc:cellImage>
  <etc:cellImage>
    <xdr:pic>
      <xdr:nvPicPr>
        <xdr:cNvPr id="55" name="ID_97F59F6FEA914B9C81482D972AE3AA9C" descr="5320mid.jpg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577975" y="60953650"/>
          <a:ext cx="1432560" cy="1074420"/>
        </a:xfrm>
        <a:prstGeom prst="rect">
          <a:avLst/>
        </a:prstGeom>
      </xdr:spPr>
    </xdr:pic>
  </etc:cellImage>
  <etc:cellImage>
    <xdr:pic>
      <xdr:nvPicPr>
        <xdr:cNvPr id="11" name="ID_34171D16623E42398CED3BDD201B6562" descr="2797mid.jpg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577975" y="10490200"/>
          <a:ext cx="1432560" cy="1074420"/>
        </a:xfrm>
        <a:prstGeom prst="rect">
          <a:avLst/>
        </a:prstGeom>
      </xdr:spPr>
    </xdr:pic>
  </etc:cellImage>
  <etc:cellImage>
    <xdr:pic>
      <xdr:nvPicPr>
        <xdr:cNvPr id="33" name="ID_82C82600969A4FF4853D19B31D390DDF" descr="4189mid.jpg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577975" y="35807650"/>
          <a:ext cx="1432560" cy="1074420"/>
        </a:xfrm>
        <a:prstGeom prst="rect">
          <a:avLst/>
        </a:prstGeom>
      </xdr:spPr>
    </xdr:pic>
  </etc:cellImage>
  <etc:cellImage>
    <xdr:pic>
      <xdr:nvPicPr>
        <xdr:cNvPr id="12" name="ID_D127EE8A486245AD9E5CD4C0D475D413" descr="2834mid.jpg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577975" y="11633200"/>
          <a:ext cx="1432560" cy="1074420"/>
        </a:xfrm>
        <a:prstGeom prst="rect">
          <a:avLst/>
        </a:prstGeom>
      </xdr:spPr>
    </xdr:pic>
  </etc:cellImage>
  <etc:cellImage>
    <xdr:pic>
      <xdr:nvPicPr>
        <xdr:cNvPr id="39" name="ID_472C531F3B91487AA6FF6F4F488F9C06" descr="4308mid.jpg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577975" y="42665650"/>
          <a:ext cx="1432560" cy="1074420"/>
        </a:xfrm>
        <a:prstGeom prst="rect">
          <a:avLst/>
        </a:prstGeom>
      </xdr:spPr>
    </xdr:pic>
  </etc:cellImage>
  <etc:cellImage>
    <xdr:pic>
      <xdr:nvPicPr>
        <xdr:cNvPr id="14" name="ID_4898DCDB91554F57A8470274392D5748" descr="2878mid.jpg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577975" y="13919200"/>
          <a:ext cx="1432560" cy="1074420"/>
        </a:xfrm>
        <a:prstGeom prst="rect">
          <a:avLst/>
        </a:prstGeom>
      </xdr:spPr>
    </xdr:pic>
  </etc:cellImage>
  <etc:cellImage>
    <xdr:pic>
      <xdr:nvPicPr>
        <xdr:cNvPr id="38" name="ID_D1D46C7A867B46009643DB35A65A531C" descr="4205mid.jpg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577975" y="41522650"/>
          <a:ext cx="1432560" cy="1074420"/>
        </a:xfrm>
        <a:prstGeom prst="rect">
          <a:avLst/>
        </a:prstGeom>
      </xdr:spPr>
    </xdr:pic>
  </etc:cellImage>
  <etc:cellImage>
    <xdr:pic>
      <xdr:nvPicPr>
        <xdr:cNvPr id="15" name="ID_35D4C41E12374D2B84DA079D13A7048C" descr="2898mid.jpg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577975" y="15062200"/>
          <a:ext cx="1432560" cy="1074420"/>
        </a:xfrm>
        <a:prstGeom prst="rect">
          <a:avLst/>
        </a:prstGeom>
      </xdr:spPr>
    </xdr:pic>
  </etc:cellImage>
  <etc:cellImage>
    <xdr:pic>
      <xdr:nvPicPr>
        <xdr:cNvPr id="17" name="ID_DE54B42F3C174FC19989823586D79C15" descr="3099mid.jpg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577975" y="17348200"/>
          <a:ext cx="1432560" cy="1074420"/>
        </a:xfrm>
        <a:prstGeom prst="rect">
          <a:avLst/>
        </a:prstGeom>
      </xdr:spPr>
    </xdr:pic>
  </etc:cellImage>
  <etc:cellImage>
    <xdr:pic>
      <xdr:nvPicPr>
        <xdr:cNvPr id="18" name="ID_FE79BE2832EB4BF98964F25A3BF4FDE1" descr="3100mid.jpg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577975" y="18491200"/>
          <a:ext cx="1432560" cy="1074420"/>
        </a:xfrm>
        <a:prstGeom prst="rect">
          <a:avLst/>
        </a:prstGeom>
      </xdr:spPr>
    </xdr:pic>
  </etc:cellImage>
  <etc:cellImage>
    <xdr:pic>
      <xdr:nvPicPr>
        <xdr:cNvPr id="42" name="ID_680CB36746CB481480BD09F38BA0F642" descr="4673mid.jpg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577975" y="46094650"/>
          <a:ext cx="1432560" cy="1074420"/>
        </a:xfrm>
        <a:prstGeom prst="rect">
          <a:avLst/>
        </a:prstGeom>
      </xdr:spPr>
    </xdr:pic>
  </etc:cellImage>
  <etc:cellImage>
    <xdr:pic>
      <xdr:nvPicPr>
        <xdr:cNvPr id="19" name="ID_3E5B6EF0764E43F89640347EC5D80753" descr="3110mid.jpg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577975" y="19634200"/>
          <a:ext cx="1432560" cy="1074420"/>
        </a:xfrm>
        <a:prstGeom prst="rect">
          <a:avLst/>
        </a:prstGeom>
      </xdr:spPr>
    </xdr:pic>
  </etc:cellImage>
  <etc:cellImage>
    <xdr:pic>
      <xdr:nvPicPr>
        <xdr:cNvPr id="43" name="ID_FFCB08E5C0D34C359B9CA1F3F003976C" descr="4793mid.jpg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577975" y="47237650"/>
          <a:ext cx="1432560" cy="1074420"/>
        </a:xfrm>
        <a:prstGeom prst="rect">
          <a:avLst/>
        </a:prstGeom>
      </xdr:spPr>
    </xdr:pic>
  </etc:cellImage>
  <etc:cellImage>
    <xdr:pic>
      <xdr:nvPicPr>
        <xdr:cNvPr id="20" name="ID_5ABA3B43115B4DBF8C86394E41B38734" descr="3119mid.jpg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577975" y="20777200"/>
          <a:ext cx="1432560" cy="1074420"/>
        </a:xfrm>
        <a:prstGeom prst="rect">
          <a:avLst/>
        </a:prstGeom>
      </xdr:spPr>
    </xdr:pic>
  </etc:cellImage>
  <etc:cellImage>
    <xdr:pic>
      <xdr:nvPicPr>
        <xdr:cNvPr id="21" name="ID_638F844C6DC54DD2AF7CAE8D38D3809B" descr="3167mid.jpg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577975" y="21920200"/>
          <a:ext cx="1432560" cy="1074420"/>
        </a:xfrm>
        <a:prstGeom prst="rect">
          <a:avLst/>
        </a:prstGeom>
      </xdr:spPr>
    </xdr:pic>
  </etc:cellImage>
  <etc:cellImage>
    <xdr:pic>
      <xdr:nvPicPr>
        <xdr:cNvPr id="48" name="ID_1157ECBDE8D9420E8B42EE686C91C443" descr="5147mid.jpg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577975" y="52952650"/>
          <a:ext cx="1432560" cy="1074420"/>
        </a:xfrm>
        <a:prstGeom prst="rect">
          <a:avLst/>
        </a:prstGeom>
      </xdr:spPr>
    </xdr:pic>
  </etc:cellImage>
  <etc:cellImage>
    <xdr:pic>
      <xdr:nvPicPr>
        <xdr:cNvPr id="23" name="ID_98A3D4FEDAB441F8BB97506198E932DD" descr="3274mid.jpg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577975" y="24206200"/>
          <a:ext cx="1432560" cy="1074420"/>
        </a:xfrm>
        <a:prstGeom prst="rect">
          <a:avLst/>
        </a:prstGeom>
      </xdr:spPr>
    </xdr:pic>
  </etc:cellImage>
  <etc:cellImage>
    <xdr:pic>
      <xdr:nvPicPr>
        <xdr:cNvPr id="24" name="ID_B667DC7B4D7249D98A9235C828167AD2" descr="3345mid.jpg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1577975" y="25349200"/>
          <a:ext cx="1432560" cy="1074420"/>
        </a:xfrm>
        <a:prstGeom prst="rect">
          <a:avLst/>
        </a:prstGeom>
      </xdr:spPr>
    </xdr:pic>
  </etc:cellImage>
  <etc:cellImage>
    <xdr:pic>
      <xdr:nvPicPr>
        <xdr:cNvPr id="47" name="ID_F663BAAD23A94B098B0E849179FB277E" descr="5132mid.jpg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1577975" y="51809650"/>
          <a:ext cx="1432560" cy="1074420"/>
        </a:xfrm>
        <a:prstGeom prst="rect">
          <a:avLst/>
        </a:prstGeom>
      </xdr:spPr>
    </xdr:pic>
  </etc:cellImage>
  <etc:cellImage>
    <xdr:pic>
      <xdr:nvPicPr>
        <xdr:cNvPr id="26" name="ID_09C89D6D662D4DD2BDD78FB206F244E3" descr="3443mid.jpg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577975" y="27635200"/>
          <a:ext cx="1432560" cy="1074420"/>
        </a:xfrm>
        <a:prstGeom prst="rect">
          <a:avLst/>
        </a:prstGeom>
      </xdr:spPr>
    </xdr:pic>
  </etc:cellImage>
  <etc:cellImage>
    <xdr:pic>
      <xdr:nvPicPr>
        <xdr:cNvPr id="27" name="ID_10E48EC05B4241578399896937A0BE00" descr="3444mid.jpg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577975" y="28778200"/>
          <a:ext cx="1432560" cy="1074420"/>
        </a:xfrm>
        <a:prstGeom prst="rect">
          <a:avLst/>
        </a:prstGeom>
      </xdr:spPr>
    </xdr:pic>
  </etc:cellImage>
  <etc:cellImage>
    <xdr:pic>
      <xdr:nvPicPr>
        <xdr:cNvPr id="51" name="ID_5B8EC81626A24649B0FB72988C336009" descr="5216mid.jpg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577975" y="56381650"/>
          <a:ext cx="1432560" cy="1074420"/>
        </a:xfrm>
        <a:prstGeom prst="rect">
          <a:avLst/>
        </a:prstGeom>
      </xdr:spPr>
    </xdr:pic>
  </etc:cellImage>
  <etc:cellImage>
    <xdr:pic>
      <xdr:nvPicPr>
        <xdr:cNvPr id="28" name="ID_CF8FAF722569438D8BEDD72D950E3422" descr="3677mid.jpg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1577975" y="29921200"/>
          <a:ext cx="1432560" cy="1074420"/>
        </a:xfrm>
        <a:prstGeom prst="rect">
          <a:avLst/>
        </a:prstGeom>
      </xdr:spPr>
    </xdr:pic>
  </etc:cellImage>
  <etc:cellImage>
    <xdr:pic>
      <xdr:nvPicPr>
        <xdr:cNvPr id="29" name="ID_19B52DAD04AD4009BABCC9F78E0E47E2" descr="3695mid.jpg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1577975" y="31064200"/>
          <a:ext cx="1432560" cy="1074420"/>
        </a:xfrm>
        <a:prstGeom prst="rect">
          <a:avLst/>
        </a:prstGeom>
      </xdr:spPr>
    </xdr:pic>
  </etc:cellImage>
  <etc:cellImage>
    <xdr:pic>
      <xdr:nvPicPr>
        <xdr:cNvPr id="30" name="ID_321B333EE2884BF09C4E546C12169197" descr="3696mid.jpg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1577975" y="32207200"/>
          <a:ext cx="1432560" cy="1074420"/>
        </a:xfrm>
        <a:prstGeom prst="rect">
          <a:avLst/>
        </a:prstGeom>
      </xdr:spPr>
    </xdr:pic>
  </etc:cellImage>
  <etc:cellImage>
    <xdr:pic>
      <xdr:nvPicPr>
        <xdr:cNvPr id="31" name="ID_E7CB27BD6BF2490B8C43F32AD68EEAFB" descr="3720mid.jpg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1577975" y="33521650"/>
          <a:ext cx="1432560" cy="1074420"/>
        </a:xfrm>
        <a:prstGeom prst="rect">
          <a:avLst/>
        </a:prstGeom>
      </xdr:spPr>
    </xdr:pic>
  </etc:cellImage>
  <etc:cellImage>
    <xdr:pic>
      <xdr:nvPicPr>
        <xdr:cNvPr id="34" name="ID_AA0A970866F84C359758812D6A42C7E2" descr="4190mid.jpg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1577975" y="36950650"/>
          <a:ext cx="1432560" cy="1074420"/>
        </a:xfrm>
        <a:prstGeom prst="rect">
          <a:avLst/>
        </a:prstGeom>
      </xdr:spPr>
    </xdr:pic>
  </etc:cellImage>
  <etc:cellImage>
    <xdr:pic>
      <xdr:nvPicPr>
        <xdr:cNvPr id="60" name="ID_4D9A4A732CF34A7B8C95682C14AEF4DB" descr="6191mid.jpg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1577975" y="66840100"/>
          <a:ext cx="1432560" cy="1074420"/>
        </a:xfrm>
        <a:prstGeom prst="rect">
          <a:avLst/>
        </a:prstGeom>
      </xdr:spPr>
    </xdr:pic>
  </etc:cellImage>
  <etc:cellImage>
    <xdr:pic>
      <xdr:nvPicPr>
        <xdr:cNvPr id="35" name="ID_687AADA5C90D4E97AAB2744F88025851" descr="4191mid.jpg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1577975" y="38093650"/>
          <a:ext cx="1432560" cy="1074420"/>
        </a:xfrm>
        <a:prstGeom prst="rect">
          <a:avLst/>
        </a:prstGeom>
      </xdr:spPr>
    </xdr:pic>
  </etc:cellImage>
  <etc:cellImage>
    <xdr:pic>
      <xdr:nvPicPr>
        <xdr:cNvPr id="40" name="ID_6B65F579A07F45AE91DB20D42DEDE646" descr="4616mid.jpg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1577975" y="43808650"/>
          <a:ext cx="1432560" cy="1074420"/>
        </a:xfrm>
        <a:prstGeom prst="rect">
          <a:avLst/>
        </a:prstGeom>
      </xdr:spPr>
    </xdr:pic>
  </etc:cellImage>
  <etc:cellImage>
    <xdr:pic>
      <xdr:nvPicPr>
        <xdr:cNvPr id="63" name="ID_42392D6EF0784C6ABDCD52731EAD1F19" descr="6840mid.jpg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1577975" y="70269100"/>
          <a:ext cx="1432560" cy="1074420"/>
        </a:xfrm>
        <a:prstGeom prst="rect">
          <a:avLst/>
        </a:prstGeom>
      </xdr:spPr>
    </xdr:pic>
  </etc:cellImage>
  <etc:cellImage>
    <xdr:pic>
      <xdr:nvPicPr>
        <xdr:cNvPr id="41" name="ID_BED6C4D1BDD647928D77BB668B630934" descr="4617mid.jpg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1577975" y="44951650"/>
          <a:ext cx="1432560" cy="1074420"/>
        </a:xfrm>
        <a:prstGeom prst="rect">
          <a:avLst/>
        </a:prstGeom>
      </xdr:spPr>
    </xdr:pic>
  </etc:cellImage>
  <etc:cellImage>
    <xdr:pic>
      <xdr:nvPicPr>
        <xdr:cNvPr id="44" name="ID_7713A72DC49F4C54BF289BA4D0E46EBD" descr="4871mid.jpg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1577975" y="48380650"/>
          <a:ext cx="1432560" cy="1074420"/>
        </a:xfrm>
        <a:prstGeom prst="rect">
          <a:avLst/>
        </a:prstGeom>
      </xdr:spPr>
    </xdr:pic>
  </etc:cellImage>
  <etc:cellImage>
    <xdr:pic>
      <xdr:nvPicPr>
        <xdr:cNvPr id="45" name="ID_B2606E22102E44109F51CF3BAD7E044B" descr="5037mid.jpg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1577975" y="49523650"/>
          <a:ext cx="1432560" cy="1074420"/>
        </a:xfrm>
        <a:prstGeom prst="rect">
          <a:avLst/>
        </a:prstGeom>
      </xdr:spPr>
    </xdr:pic>
  </etc:cellImage>
  <etc:cellImage>
    <xdr:pic>
      <xdr:nvPicPr>
        <xdr:cNvPr id="49" name="ID_B4D8C5A8AC7C47AEA5FD83C1CE017F7C" descr="5150mid.jpg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1577975" y="54095650"/>
          <a:ext cx="1432560" cy="1074420"/>
        </a:xfrm>
        <a:prstGeom prst="rect">
          <a:avLst/>
        </a:prstGeom>
      </xdr:spPr>
    </xdr:pic>
  </etc:cellImage>
  <etc:cellImage>
    <xdr:pic>
      <xdr:nvPicPr>
        <xdr:cNvPr id="69" name="ID_3322146F7FB3477788A923BD799E15E0" descr="8618mid.jpg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1577975" y="77127100"/>
          <a:ext cx="1432560" cy="1074420"/>
        </a:xfrm>
        <a:prstGeom prst="rect">
          <a:avLst/>
        </a:prstGeom>
      </xdr:spPr>
    </xdr:pic>
  </etc:cellImage>
  <etc:cellImage>
    <xdr:pic>
      <xdr:nvPicPr>
        <xdr:cNvPr id="50" name="ID_A95E819746CB4DF283269B3C476D9140" descr="5151mid.jpg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1577975" y="55238650"/>
          <a:ext cx="1432560" cy="1074420"/>
        </a:xfrm>
        <a:prstGeom prst="rect">
          <a:avLst/>
        </a:prstGeom>
      </xdr:spPr>
    </xdr:pic>
  </etc:cellImage>
  <etc:cellImage>
    <xdr:pic>
      <xdr:nvPicPr>
        <xdr:cNvPr id="52" name="ID_6D6D69B949AE4D18BF02503621F30998" descr="5217mid.jpg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1577975" y="57524650"/>
          <a:ext cx="1432560" cy="1074420"/>
        </a:xfrm>
        <a:prstGeom prst="rect">
          <a:avLst/>
        </a:prstGeom>
      </xdr:spPr>
    </xdr:pic>
  </etc:cellImage>
  <etc:cellImage>
    <xdr:pic>
      <xdr:nvPicPr>
        <xdr:cNvPr id="53" name="ID_5FCDEF0971104D22A7E9A0ACF500E567" descr="5223mid.jpg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1577975" y="58667650"/>
          <a:ext cx="1432560" cy="1074420"/>
        </a:xfrm>
        <a:prstGeom prst="rect">
          <a:avLst/>
        </a:prstGeom>
      </xdr:spPr>
    </xdr:pic>
  </etc:cellImage>
  <etc:cellImage>
    <xdr:pic>
      <xdr:nvPicPr>
        <xdr:cNvPr id="54" name="ID_7B35BB9D8FAA4E478CB0EAF84E6AD121" descr="5309mid.jpg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1577975" y="59810650"/>
          <a:ext cx="1432560" cy="1074420"/>
        </a:xfrm>
        <a:prstGeom prst="rect">
          <a:avLst/>
        </a:prstGeom>
      </xdr:spPr>
    </xdr:pic>
  </etc:cellImage>
  <etc:cellImage>
    <xdr:pic>
      <xdr:nvPicPr>
        <xdr:cNvPr id="57" name="ID_E989C25D38714714A1F0C48F175BD275" descr="5907mid.jpg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1577975" y="63411100"/>
          <a:ext cx="1432560" cy="1074420"/>
        </a:xfrm>
        <a:prstGeom prst="rect">
          <a:avLst/>
        </a:prstGeom>
      </xdr:spPr>
    </xdr:pic>
  </etc:cellImage>
  <etc:cellImage>
    <xdr:pic>
      <xdr:nvPicPr>
        <xdr:cNvPr id="64" name="ID_61DF48DB68F64002B5A21D655139AFF2" descr="6841mid.jpg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1577975" y="71412100"/>
          <a:ext cx="1432560" cy="1074420"/>
        </a:xfrm>
        <a:prstGeom prst="rect">
          <a:avLst/>
        </a:prstGeom>
      </xdr:spPr>
    </xdr:pic>
  </etc:cellImage>
  <etc:cellImage>
    <xdr:pic>
      <xdr:nvPicPr>
        <xdr:cNvPr id="65" name="ID_8ACEF16378504E21857D21C70B9B1E2E" descr="7421mid.jpg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1577975" y="72555100"/>
          <a:ext cx="1432560" cy="1074420"/>
        </a:xfrm>
        <a:prstGeom prst="rect">
          <a:avLst/>
        </a:prstGeom>
      </xdr:spPr>
    </xdr:pic>
  </etc:cellImage>
  <etc:cellImage>
    <xdr:pic>
      <xdr:nvPicPr>
        <xdr:cNvPr id="66" name="ID_EB23031E552748D49C3FA469E0899780" descr="7738mid.jpg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1577975" y="73698100"/>
          <a:ext cx="1432560" cy="1074420"/>
        </a:xfrm>
        <a:prstGeom prst="rect">
          <a:avLst/>
        </a:prstGeom>
      </xdr:spPr>
    </xdr:pic>
  </etc:cellImage>
  <etc:cellImage>
    <xdr:pic>
      <xdr:nvPicPr>
        <xdr:cNvPr id="67" name="ID_814CFA1A61E945589A4069B52408918F" descr="7825mid.jpg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1577975" y="74841100"/>
          <a:ext cx="1432560" cy="1074420"/>
        </a:xfrm>
        <a:prstGeom prst="rect">
          <a:avLst/>
        </a:prstGeom>
      </xdr:spPr>
    </xdr:pic>
  </etc:cellImage>
  <etc:cellImage>
    <xdr:pic>
      <xdr:nvPicPr>
        <xdr:cNvPr id="68" name="ID_43BF3B0F49F64EF88A342515D6B0C452" descr="7826mid.jpg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1577975" y="75984100"/>
          <a:ext cx="1432560" cy="1074420"/>
        </a:xfrm>
        <a:prstGeom prst="rect">
          <a:avLst/>
        </a:prstGeom>
      </xdr:spPr>
    </xdr:pic>
  </etc:cellImage>
  <etc:cellImage>
    <xdr:pic>
      <xdr:nvPicPr>
        <xdr:cNvPr id="70" name="ID_DBCD81AF98344F739F1A32E4B802DAF2" descr="9390mid.jpg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1577975" y="78270100"/>
          <a:ext cx="1432560" cy="107442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<sst xmlns="http://schemas.openxmlformats.org/spreadsheetml/2006/main" count="484" uniqueCount="342">
  <si>
    <t>NO.</t>
  </si>
  <si>
    <t>GSP CODE</t>
  </si>
  <si>
    <t>Name</t>
  </si>
  <si>
    <t>PICTURE</t>
  </si>
  <si>
    <t>INVENTORY QTY</t>
  </si>
  <si>
    <t>Brand</t>
  </si>
  <si>
    <t>Model</t>
  </si>
  <si>
    <t>OE</t>
  </si>
  <si>
    <t>G-07-AD-0021</t>
  </si>
  <si>
    <t xml:space="preserve"> Tie rod end</t>
  </si>
  <si>
    <t>AUDI/VW</t>
  </si>
  <si>
    <t>Audi TT 2006 (front) 8N3/8N9</t>
  </si>
  <si>
    <t>8N0422811</t>
  </si>
  <si>
    <t>8N0422811A</t>
  </si>
  <si>
    <t>G-07-BM-0019</t>
  </si>
  <si>
    <t>BMW</t>
  </si>
  <si>
    <t xml:space="preserve">BMW 1996.06-1998.08 5 Series 535i  3.5  
BMW 1998.09-2003.06 5 Series 535i  3.5  
BMW 1996.03-2003.06 5 Series 540i  4.4  
BMW 1997.04-2003.12 5 Series 540i Touring  4.4  
BMW 1998.10-2003.06 5 Series M5  4.9 </t>
  </si>
  <si>
    <t>32211091723</t>
  </si>
  <si>
    <t>1 091 723</t>
  </si>
  <si>
    <t>32111093771</t>
  </si>
  <si>
    <t>G-07-CT-0005</t>
  </si>
  <si>
    <t>PEUGEOT/CITROËN</t>
  </si>
  <si>
    <t>Citroen (Imported)
C5 2004-2008</t>
  </si>
  <si>
    <t>381753</t>
  </si>
  <si>
    <t>381759</t>
  </si>
  <si>
    <t>4001.22</t>
  </si>
  <si>
    <t>G-07-CT-0036</t>
  </si>
  <si>
    <t xml:space="preserve">CITROËN 2008.02-2009.12 C5 C5  2.7  
CITROËN 2008.02-2010.10 C5 C5  1.6  
CITROËN 2008.02-2010.10 C5 C5  1.8  
CITROËN 2008.02-2010.12 C5 C5  3.0  
CITROËN 2008.02-2011.12 C5 C5  2.2  
CITROËN 2008.02-2012.12 C5 C5  2.0  
CITROËN 2008.02-2014.06 C5 C5  2.0  
CITROËN 2008.02-2014.10 C5 C5  2.0  
CITROËN 2008.11-2015.06 C5 C5  2.0  
CITROËN 2009.04-2011.12 C5 C5  2.2  
CITROËN 2009.04-2014.10 C5 C5  3.0  
CITROËN 2009.04-2016.07 C5 C5  1.6  
CITROËN 2009.04-2016.07 C5 C5  2.0  
CITROËN 2009.04-2017.05 C5 C5  2.0  
CITROËN 2010.07-2012.05 C5 C5  1.6  
CITROËN 2010.07-2015.06 C5 C5  1.6  
CITROËN 2010.07-2015.06 C5 C5  2.2  
CITROËN 2010.07-2016.07 C5 C5  1.6  
CITROËN 2011.03-2014.06 C5 C5  1.6  
CITROËN 2012.01-2015.06 C5 C5  1.6  
CITROËN 2015.03-2017.05 C5 C5  2.0  
CITROËN 2008.02-2009.08 C5 C5 Estate/Break  2.2  
CITROËN 2008.02-2009.10 C5 C5 Estate/Break  2.7  
CITROËN 2008.02-2010.06 C5 C5 Estate/Break  2.0  
CITROËN 2008.02-2010.10 C5 C5 Estate/Break  1.6  
CITROËN 2008.02-2010.10 C5 C5 Estate/Break  1.8  
CITROËN 2008.02-2010.12 C5 C5 Estate/Break  3.0  
CITROËN 2008.02-2011.12 C5 C5 Estate/Break  2.2  
CITROËN 2008.02-2014.06 C5 C5 Estate/Break  2.0  
CITROËN 2008.02-2014.10 C5 C5 Estate/Break  2.0  
CITROËN 2008.02-2015.06 C5 C5 Estate/Break  2.0  
CITROËN 2009.04-2014.10 C5 C5 Estate/Break  3.0  
CITROËN 2009.04-2016.07 C5 C5 Estate/Break  1.6  
CITROËN 2009.04-2016.07 C5 C5 Estate/Break  2.0  
CITROËN 2009.04-2017.05 C5 C5 Estate/Break  2.0  
CITROËN 2010.07-2012.05 C5 C5 Estate/Break  1.6  
CITROËN 2010.07-2015.06 C5 C5 Estate/Break  1.6  
CITROËN 2010.07-2015.06 C5 C5 Estate/Break  2.2  
CITROËN 2012.06-2015.06 C5 C5 Estate/Break  1.6  
CITROËN 2015.03-2017.05 C5 C5 Estate/Break  2.0  
CITROËN 2014.10- C5 III C5 III  2.0  
PEUGEOT 2010.11-2018.12 508 508  2.2  
PEUGEOT 2014.04-2018.12 508 508  2.0  
PEUGEOT 2011.12-2018.12 508 508 RXH  2.0  
PEUGEOT 2014.10-2018.12 508 508 RXH  2.0  
PEUGEOT 2010.11-2018.12 508 508 SW  1.6  
PEUGEOT 2010.11-2018.12 508 508 SW  2.0  
PEUGEOT 2010.11-2018.12 508 508 SW  2.2  
PEUGEOT 2012.02-2018.12 508 508 SW  1.6  
PEUGEOT 2012.12-2018.12 508 508 SW  1.6  
PEUGEOT 2014.02-2018.12 508 508 SW  1.6  
PEUGEOT 2014.03-2018.12 508 508 SW  1.6  
PEUGEOT 2014.04-2018.12 508 508 SW  2.0  
PEUGEOT 2014.09-2018.12 508 508 SW  1.6 </t>
  </si>
  <si>
    <t>1609948280</t>
  </si>
  <si>
    <t>381780</t>
  </si>
  <si>
    <t>16 109 373 80</t>
  </si>
  <si>
    <t>1635772780</t>
  </si>
  <si>
    <t>G-07-HO-0044</t>
  </si>
  <si>
    <t>Honda/Acura</t>
  </si>
  <si>
    <t>BYD E6 2012-
Honda Odyssey RB1/RB3 (2005-2008) 
Second Generation (RB1) (2009-2011) 
Third Generation (RB3)</t>
  </si>
  <si>
    <t>53560SLE013</t>
  </si>
  <si>
    <t>G-07-HO-0045</t>
  </si>
  <si>
    <t>53540SLE013</t>
  </si>
  <si>
    <t>G-07-NI-0094</t>
  </si>
  <si>
    <t>Nissan/Infiniti</t>
  </si>
  <si>
    <t>Nissan (Imported) Patrol (Y61) 2004-2008</t>
  </si>
  <si>
    <t>48520-VD225</t>
  </si>
  <si>
    <t>D8520VS42A</t>
  </si>
  <si>
    <t>G-07-TO-0065</t>
  </si>
  <si>
    <t>Toyota/Lexus</t>
  </si>
  <si>
    <t xml:space="preserve">TOYOTA 1969.03-1975.01 Land Cruiser Land Cruiser  3.9  
TOYOTA 1969.03-1980.07 Land Cruiser Land Cruiser  3.0  
TOYOTA 1969.03-1980.07 Land Cruiser Land Cruiser  3.9  
TOYOTA 1972.11-1986.04 Land Cruiser Land Cruiser  4.2  
TOYOTA 1974.11-1982.11 Land Cruiser Land Cruiser  4.2  
TOYOTA 1975.01-1980.10 Land Cruiser Land Cruiser  3.6  
TOYOTA 1975.01-1986.04 Land Cruiser Land Cruiser  4.2  
TOYOTA 1977.09-1980.07 Land Cruiser Land Cruiser  3.6  
TOYOTA 1980.01-1984.10 Land Cruiser Land Cruiser  3.4  
TOYOTA 1980.08-1983.10 Land Cruiser Land Cruiser  4.0  
TOYOTA 1980.08-1983.12 Land Cruiser Land Cruiser  3.4  
TOYOTA 1980.08-1987.12 Land Cruiser Land Cruiser  4.0 </t>
  </si>
  <si>
    <t>4504660033</t>
  </si>
  <si>
    <t>4504669025</t>
  </si>
  <si>
    <t>G-07-TO-0148</t>
  </si>
  <si>
    <t>Toyota Reiz/Crown, Lexus IS250/300 2006-, Lexus GS300/350/430 2005-</t>
  </si>
  <si>
    <t>4546430060</t>
  </si>
  <si>
    <t>G-07-TO-0149</t>
  </si>
  <si>
    <t>4546330130</t>
  </si>
  <si>
    <t>G-08-MI-0016</t>
  </si>
  <si>
    <t>Ball Joint</t>
  </si>
  <si>
    <t>UN</t>
  </si>
  <si>
    <t>MB002475</t>
  </si>
  <si>
    <t>MB002476</t>
  </si>
  <si>
    <t>MB109585</t>
  </si>
  <si>
    <t>MB112476</t>
  </si>
  <si>
    <t>MB112477</t>
  </si>
  <si>
    <t>G-06-AD-0011A</t>
  </si>
  <si>
    <t>control arm</t>
  </si>
  <si>
    <t>Audi A8 4E/D3</t>
  </si>
  <si>
    <t>4E0407151G</t>
  </si>
  <si>
    <t>4E0407151L</t>
  </si>
  <si>
    <t>G-06-AD-0042D</t>
  </si>
  <si>
    <t>Volkswagen Touran (9R1) 2004-2011 
Skoda Superb (374) 2009-2011 
Octavia RS (913) 2010-2013 
Superb (374) 2013-2015</t>
  </si>
  <si>
    <t>G-06-AD-0077B</t>
  </si>
  <si>
    <t>A4L(828,B8) 2008-2016
Q5 (83B) 2009-2018</t>
  </si>
  <si>
    <t>8K0 505 323D</t>
  </si>
  <si>
    <t>8K0 505 323F</t>
  </si>
  <si>
    <t>8K0 505 323H</t>
  </si>
  <si>
    <t>8KD 505 323</t>
  </si>
  <si>
    <t>8KD 505 323 B</t>
  </si>
  <si>
    <t>G-06-AD-0078B</t>
  </si>
  <si>
    <t>8K0 505 324D</t>
  </si>
  <si>
    <t>8K0 505 324H</t>
  </si>
  <si>
    <t>8K0505324F</t>
  </si>
  <si>
    <t>8KD 505 324</t>
  </si>
  <si>
    <t>8KD 505 324 B</t>
  </si>
  <si>
    <t>G-06-AD-0098B</t>
  </si>
  <si>
    <t>A4L(828,B8) 2008-2016
A6L(4X8,C7) 2012-2015
Q5 (83B) 2009-2018</t>
  </si>
  <si>
    <t>8K0 501 529 N</t>
  </si>
  <si>
    <t>8K0 501 529K</t>
  </si>
  <si>
    <t>G-06-AD-0099B</t>
  </si>
  <si>
    <t>8K0 501 530K</t>
  </si>
  <si>
    <t>8K0 501 530N</t>
  </si>
  <si>
    <t>G-06-BM-0053A</t>
  </si>
  <si>
    <t>BMW 
5 Series Sedan (E39) 1995-2003 
5 Series Gran Tourer (E39) 1996-2004</t>
  </si>
  <si>
    <t>31121141721</t>
  </si>
  <si>
    <t>31121141723</t>
  </si>
  <si>
    <t>G-06-BM-0054A</t>
  </si>
  <si>
    <t>BMW 7 Series Sedan (E38) 1994-2001</t>
  </si>
  <si>
    <t>3112 1141 722</t>
  </si>
  <si>
    <t>3112 1141 724</t>
  </si>
  <si>
    <t>3112141724</t>
  </si>
  <si>
    <t>G-06-BM-0062C</t>
  </si>
  <si>
    <t>BMW (Imported) 3 Series Coupe (E46) 2003-2006</t>
  </si>
  <si>
    <t>31122282122</t>
  </si>
  <si>
    <t>31122341828</t>
  </si>
  <si>
    <t>G-06-BM-0071A</t>
  </si>
  <si>
    <t>BMW 
5 Series Sedan (E39) 1995-2003 
5 Series Touring (E39) 1996-2004</t>
  </si>
  <si>
    <t>31121092610</t>
  </si>
  <si>
    <t>31121092820</t>
  </si>
  <si>
    <t>31 12 1 092 610 S1</t>
  </si>
  <si>
    <t>G-06-BM-0117A</t>
  </si>
  <si>
    <t>Brilliance BMW 
3 Series (E46) 2004-2004 BMW (Imported) 
3 Series Coupe (E46) 2003-2006 
Z4 Convertible (E85) 2002-2008 
Z4 Sportback (E86) 2007-2008</t>
  </si>
  <si>
    <t>31121096985</t>
  </si>
  <si>
    <t>31126750223</t>
  </si>
  <si>
    <t>31126752317</t>
  </si>
  <si>
    <t>31126758220</t>
  </si>
  <si>
    <t>31 12 1 094 465</t>
  </si>
  <si>
    <t>G-06-BM-0118A</t>
  </si>
  <si>
    <t>31121096986</t>
  </si>
  <si>
    <t>31126750224</t>
  </si>
  <si>
    <t>31126752318</t>
  </si>
  <si>
    <t>31 12 1 094 466</t>
  </si>
  <si>
    <t>31 12 2 157 594</t>
  </si>
  <si>
    <t>G-06-CH-0025A</t>
  </si>
  <si>
    <t>GM</t>
  </si>
  <si>
    <t>Buick Chevrolet Aveo (2012-</t>
  </si>
  <si>
    <t>95017036</t>
  </si>
  <si>
    <t>G-06-CH-0096A</t>
  </si>
  <si>
    <t>Buick Chevrolet Regal (2004-2010) 
Old LaCrosse (2006-2008)
GL8 (1999-2010) New Century Dynasty (2000-2007)</t>
  </si>
  <si>
    <t>10300977</t>
  </si>
  <si>
    <t>10301557</t>
  </si>
  <si>
    <t>10301563</t>
  </si>
  <si>
    <t>10324049</t>
  </si>
  <si>
    <t>10328903</t>
  </si>
  <si>
    <t>G-06-CH-0097A</t>
  </si>
  <si>
    <t>10300978</t>
  </si>
  <si>
    <t>10301558</t>
  </si>
  <si>
    <t>10301564</t>
  </si>
  <si>
    <t>10328904</t>
  </si>
  <si>
    <t>10328906</t>
  </si>
  <si>
    <t>G-06-CT-0005B</t>
  </si>
  <si>
    <t>3521.G3</t>
  </si>
  <si>
    <t>3521K0</t>
  </si>
  <si>
    <t>G-06-CT-0006B</t>
  </si>
  <si>
    <t>3520.K3</t>
  </si>
  <si>
    <t>3520P0</t>
  </si>
  <si>
    <t>G-06-FD-0058A</t>
  </si>
  <si>
    <t>Ford/Mazda</t>
  </si>
  <si>
    <t>Changan Ford
Focus Sedan (A7) 2005-2014
Focus Hatchback (A7) 2006-2016
Mazda (Imported)
Mazda3 (BK) 2008-2009
Mazda3 (BL) 2009-2011
Mazda5 (CR) 2007-2010
Mazda5 (CW) 2010-2015
FAW Haima
Changan Volvo
S40 2006-2012
Volvo (Imported)
C30 2008-2013
C70 II 2007-2012
S40 Generation 2 2005-2007
V40 2013-2015
V40 Cross Country 2014-</t>
  </si>
  <si>
    <t>1 723 324</t>
  </si>
  <si>
    <t>1502087</t>
  </si>
  <si>
    <t>8V41-3A262-AB</t>
  </si>
  <si>
    <t>8V413A424AB</t>
  </si>
  <si>
    <t>8V413A424AC</t>
  </si>
  <si>
    <t>G-06-FD-0072A</t>
  </si>
  <si>
    <t>Isuzu Feng Hua, Ford Fiesta (2009)</t>
  </si>
  <si>
    <t>1 094 226</t>
  </si>
  <si>
    <t>1 225 490</t>
  </si>
  <si>
    <t>G-06-FD-0073A</t>
  </si>
  <si>
    <t>1094222</t>
  </si>
  <si>
    <t>1225488</t>
  </si>
  <si>
    <t>G-06-FD-0098A</t>
  </si>
  <si>
    <t>GM Buick GL8 (CU1) 2001-2010</t>
  </si>
  <si>
    <t>G-06-FD-0099A</t>
  </si>
  <si>
    <t>G-06-GM-0037B</t>
  </si>
  <si>
    <t>Cadillac Cadillac XTS</t>
  </si>
  <si>
    <t>22905358</t>
  </si>
  <si>
    <t>23121591</t>
  </si>
  <si>
    <t>84248219</t>
  </si>
  <si>
    <t>G-06-HO-0098B</t>
  </si>
  <si>
    <t>Honda Odyssey RB1/RB3 (2005-2008) 
Second Generation (RB1) (2009-2011) 
Third Generation (RB3)</t>
  </si>
  <si>
    <t>51350-SFE-000</t>
  </si>
  <si>
    <t>G-06-HO-0099B</t>
  </si>
  <si>
    <t>Honda Ninth Generation Accord CR1/2 2014- 
Honda Spirior 2015-</t>
  </si>
  <si>
    <t>51360T2AA01</t>
  </si>
  <si>
    <t>G-06-HO-0100B</t>
  </si>
  <si>
    <t>51350T2AA01</t>
  </si>
  <si>
    <t>G-06-HO-0101B</t>
  </si>
  <si>
    <t>Honda 2012 CR-V RM 2012-</t>
  </si>
  <si>
    <t>51360T0TH01</t>
  </si>
  <si>
    <t>51360T0AA02</t>
  </si>
  <si>
    <t>51360-T0T-H11</t>
  </si>
  <si>
    <t>51360-T1G-E01</t>
  </si>
  <si>
    <t>51360-T1W-A55</t>
  </si>
  <si>
    <t>G-06-HO-0102B</t>
  </si>
  <si>
    <t>51350T0TH01</t>
  </si>
  <si>
    <t>51350-T0T-H11</t>
  </si>
  <si>
    <t>51350-T1G-E01</t>
  </si>
  <si>
    <t>51350-T1W-A55</t>
  </si>
  <si>
    <t>51350T1WA54</t>
  </si>
  <si>
    <t>G-06-HO-0112B</t>
  </si>
  <si>
    <t>Honda Civic FB2/FB3 (2012-2015)</t>
  </si>
  <si>
    <t>51360-TR7-A01</t>
  </si>
  <si>
    <t>51360TS4T01</t>
  </si>
  <si>
    <t>51360TR0A51</t>
  </si>
  <si>
    <t>G-06-HY-0046A</t>
  </si>
  <si>
    <t>Hyundai/KIA</t>
  </si>
  <si>
    <t>Hyundai Kia Sonata 6th Generation (2006-2008) 
7th Generation (2008-2010) 
Azera, Hyundai Kia Opirus 06-09</t>
  </si>
  <si>
    <t>544103F600</t>
  </si>
  <si>
    <t>544103F601</t>
  </si>
  <si>
    <t>544103K000</t>
  </si>
  <si>
    <t>G-06-LA-0019A</t>
  </si>
  <si>
    <t>Land Rover/Jaguar</t>
  </si>
  <si>
    <t>Land Rover (Imported)
Discovery IV (L319) 2010-2016</t>
  </si>
  <si>
    <t>LR014133</t>
  </si>
  <si>
    <t>LR051615</t>
  </si>
  <si>
    <t>G-06-LA-0020A</t>
  </si>
  <si>
    <t>LR014132</t>
  </si>
  <si>
    <t>LR051614</t>
  </si>
  <si>
    <t>G-06-ME-0032A</t>
  </si>
  <si>
    <t>Mercedes-Benz</t>
  </si>
  <si>
    <t>Mercedes-Benz M-Class W163</t>
  </si>
  <si>
    <t>1633520001</t>
  </si>
  <si>
    <t>1633520401</t>
  </si>
  <si>
    <t>A163 352 0001</t>
  </si>
  <si>
    <t>A163 352 0401</t>
  </si>
  <si>
    <t>G-06-ME-0152A</t>
  </si>
  <si>
    <t>Mercedes-Benz S-Class W222</t>
  </si>
  <si>
    <t>2223302401</t>
  </si>
  <si>
    <t>A2223302401</t>
  </si>
  <si>
    <t>G-06-MI-0043A</t>
  </si>
  <si>
    <t>Mitsubishi</t>
  </si>
  <si>
    <t>Mitsubishi Beijing Outlander CU2/4/5 2.0L/2.4L 2003-2006</t>
  </si>
  <si>
    <t>G-06-MZ-0062A</t>
  </si>
  <si>
    <t>Mazda CX-7 Mazda 8</t>
  </si>
  <si>
    <t>EG2134300D</t>
  </si>
  <si>
    <t>EH4434300</t>
  </si>
  <si>
    <t>EH44 34 300 C</t>
  </si>
  <si>
    <t>EH4434300A</t>
  </si>
  <si>
    <t>EH4434300B</t>
  </si>
  <si>
    <t>G-06-NI-0053A</t>
  </si>
  <si>
    <t xml:space="preserve">NISSAN 1994.10-1999.12 Cefiro Cefiro  2.0  
NISSAN 1994.10-1999.12 Cefiro Cefiro  3.0  
NISSAN 1994.10-1999.12 Maxima Maxima QX  3.0  
NISSAN 1995.02-2000.08 Maxima Maxima QX  2.0  
NISSAN 1994.10-1999.12 QX QX  2.0  
NISSAN 1994.10-1999.12 QX QX  3.0 </t>
  </si>
  <si>
    <t>5450141U00</t>
  </si>
  <si>
    <t>5450141U01</t>
  </si>
  <si>
    <t>5450141U02</t>
  </si>
  <si>
    <t>54501-31U00</t>
  </si>
  <si>
    <t>54501-40U00</t>
  </si>
  <si>
    <t>G-06-NI-0054A</t>
  </si>
  <si>
    <t>5450041U00</t>
  </si>
  <si>
    <t>5450041U01</t>
  </si>
  <si>
    <t>5450041U02</t>
  </si>
  <si>
    <t>54500-31U00</t>
  </si>
  <si>
    <t>54500-40U00</t>
  </si>
  <si>
    <t>G-06-NI-0067A</t>
  </si>
  <si>
    <t>Nissan Cefiro A33</t>
  </si>
  <si>
    <t>545012Y411</t>
  </si>
  <si>
    <t>545012Y412</t>
  </si>
  <si>
    <t>545015Y720</t>
  </si>
  <si>
    <t>545012Y421</t>
  </si>
  <si>
    <t>545012Y470</t>
  </si>
  <si>
    <t>G-06-NI-0071B</t>
  </si>
  <si>
    <t xml:space="preserve">NISSAN 1995.11-2000.07 Pathfinder Pathfinder  3.3  
NISSAN 1995.12-2000.10 Pathfinder Pathfinder  3.3  
NISSAN 1995.12-2005.07 Pathfinder Pathfinder  3.3  
NISSAN 2000.02-2004.12 Pathfinder Pathfinder  3.5  
NISSAN 2000.09-2004.12 Pathfinder Pathfinder  3.5  
NISSAN 2001.08-2004.07 Pathfinder Pathfinder  3.5  
NISSAN 1997.10-2003.10 Pathfinder Pathfinder (Nato)  2.7  
NISSAN 1998.04-2003.10 Pathfinder Pathfinder (Nato)  3.2  
NISSAN 1997.10-2003.06 Terrano Terrano Regulus  3.0 </t>
  </si>
  <si>
    <t>54501 0W001</t>
  </si>
  <si>
    <t>545010W000</t>
  </si>
  <si>
    <t>G-06-NI-0072B</t>
  </si>
  <si>
    <t>54500 0W001</t>
  </si>
  <si>
    <t>545000W000</t>
  </si>
  <si>
    <t>G-06-NI-0138A</t>
  </si>
  <si>
    <t>Nissan Bluebird 2000-2007</t>
  </si>
  <si>
    <t>54501-0E001</t>
  </si>
  <si>
    <t>G-06-NI-0139A</t>
  </si>
  <si>
    <t>54500-0E001</t>
  </si>
  <si>
    <t>G-06-NI-0145A</t>
  </si>
  <si>
    <t>Dongfeng Nissan Murano (Z51Z) 2011-2015</t>
  </si>
  <si>
    <t>545011AA0A</t>
  </si>
  <si>
    <t>545011AA1A</t>
  </si>
  <si>
    <t>545011AT0A</t>
  </si>
  <si>
    <t>545011AT0B</t>
  </si>
  <si>
    <t>545011AA0B</t>
  </si>
  <si>
    <t>G-06-OP-0001B</t>
  </si>
  <si>
    <t>Opel</t>
  </si>
  <si>
    <t xml:space="preserve">OPEL 1992.11-2001.07 Combo Combo  1.2  
OPEL 1993.08-2001.07 Combo Combo  1.7  
OPEL 1994.07-2001.07 Combo Combo  1.4  
OPEL 1994.07-2001.10 Combo Combo  1.4  
OPEL 1999.08-2001.10 Combo Combo  1.4  
OPEL 1993.03-1998.08 Corsa Corsa  1.4  
OPEL 1993.03-2000.09 Corsa Corsa  1.2  
OPEL 1993.03-2000.09 Corsa Corsa  1.4  
OPEL 1993.03-2000.09 Corsa Corsa  1.5  
OPEL 1993.03-2000.09 Corsa Corsa  1.6  
OPEL 1993.04-1994.08 Corsa Corsa  1.4  
OPEL 1993.04-1997.05 Corsa Corsa  1.2  
OPEL 1993.04-2000.08 Corsa Corsa  1.5  
OPEL 1993.04-2000.09 Corsa Corsa  1.4  
OPEL 1994.09-2000.09 Corsa Corsa  1.4  
OPEL 1994.11-2000.08 Corsa Corsa  1.6  
OPEL 1996.03-2000.08 Corsa Corsa  1.7  
OPEL 1996.08-2000.08 Corsa Corsa  1.6  
OPEL 1997.02-2000.08 Corsa Corsa  1.0  
OPEL 1997.08-2000.09 Corsa Corsa  1.4  
OPEL 1998.04-2000.07 Corsa Corsa  1.4  
OPEL 1998.08-2000.08 Corsa Corsa  1.2  
OPEL 1999.01-2003.12 Corsa Corsa  1.7  
OPEL 1994.08-2001.12 Corsa Corsa Van  1.2  
OPEL 1994.08-2001.12 Corsa Corsa Van  1.7  
OPEL 1994.09-1997.05 Corsa Corsa Van  1.5  
OPEL 1994.09-2001.12 Corsa Corsa Van  1.4  
OPEL 1994.07-2000.12 Tigra Tigra  1.4  
OPEL 1994.07-2000.12 Tigra Tigra  1.6  
VAUXHALL 1993.03-1997.09 Corsa Corsa  1.5  
VAUXHALL 1993.03-2000.08 Corsa Corsa  1.5  
VAUXHALL 1993.03-2000.09 Corsa Corsa  1.6  
VAUXHALL 1993.04-1996.12 Corsa Corsa  1.4  
VAUXHALL 1993.04-2000.08 Corsa Corsa  1.2  
VAUXHALL 1993.04-2000.08 Corsa Corsa  1.4  
VAUXHALL 1993.04-2000.09 Corsa Corsa  1.6  
VAUXHALL 1994.08-2000.08 Corsa Corsa  1.4  
VAUXHALL 1996.05-2000.08 Corsa Corsa  1.7  
VAUXHALL 1997.06-2000.08 Corsa Corsa  1.0  
VAUXHALL 1998.08-2000.08 Corsa Corsa  1.2  
VAUXHALL 1993.09-2001.12 Corsa Corsa Van  1.4  
VAUXHALL 1994.01-2001.12 Corsa Corsa Van  1.7  
VAUXHALL 1994.08-1995.12 Corsa Corsa Van  1.5 </t>
  </si>
  <si>
    <t>0352002</t>
  </si>
  <si>
    <t>0352182</t>
  </si>
  <si>
    <t>352002</t>
  </si>
  <si>
    <t>90445119</t>
  </si>
  <si>
    <t>90511261</t>
  </si>
  <si>
    <t>G-06-OP-0009A</t>
  </si>
  <si>
    <t>G-06-TO-0035D</t>
  </si>
  <si>
    <t>TOYOTA</t>
  </si>
  <si>
    <t xml:space="preserve">TOYOTA 1988.08-1991.09 Hilux Hilux  2.4  
TOYOTA 1988.08-1997.11 Hilux Hilux  1.8  
TOYOTA 1991.10-1997.07 Hilux Hilux  2.4  
TOYOTA 1995.03-1997.07 Hilux Hilux  2.4 </t>
  </si>
  <si>
    <t>4860535060</t>
  </si>
  <si>
    <t>G-06-TO-0160B</t>
  </si>
  <si>
    <t>TOYOTA/LEXUS</t>
  </si>
  <si>
    <t>Lexus (Imported)
GS 2005-2011
IS 2006-2012</t>
  </si>
  <si>
    <t>48620-30290</t>
  </si>
  <si>
    <t>G-06-TO-0255A</t>
  </si>
  <si>
    <t>Toyota (Imported) Tundra 2009-2017 
Sequoia 2008-2017</t>
  </si>
  <si>
    <t>4806909090</t>
  </si>
  <si>
    <t>G-06-TO-0256A</t>
  </si>
  <si>
    <t>4806809100</t>
  </si>
  <si>
    <t>G-03-AD-0005</t>
  </si>
  <si>
    <t>Tie Rod</t>
  </si>
  <si>
    <t>Volkswagen Lavida (08-)/Bora/Golf 3/4 
Volkswagen Lavida Gran Turismo 
Volkswagen Beetle, Brilliance Junjie Hatchback FRV/FSV Brilliance V5/H330/H530</t>
  </si>
  <si>
    <t>1J0 422 803 A</t>
  </si>
  <si>
    <t>1J0 422 803 H</t>
  </si>
  <si>
    <t>1J0 422 804 A</t>
  </si>
  <si>
    <t>1J0 422 804 B</t>
  </si>
  <si>
    <t>1J0 422 807</t>
  </si>
  <si>
    <t>G-03-CH-0053</t>
  </si>
  <si>
    <t>GM Buick Regal (CW1) 1999-2008</t>
  </si>
  <si>
    <t>26003751</t>
  </si>
  <si>
    <t>26003759</t>
  </si>
  <si>
    <t>26012282</t>
  </si>
  <si>
    <t>26021769</t>
  </si>
  <si>
    <t>322188</t>
  </si>
  <si>
    <t>G-03-HO-0006</t>
  </si>
  <si>
    <t>Honda Li Nian 
Honda 03 Fit (City) GD1/3/6/8 (2003-2007) 03-08</t>
  </si>
  <si>
    <t>53011-SEL-003</t>
  </si>
  <si>
    <t>G-03-MZ-0012</t>
  </si>
  <si>
    <t>Mazda Haima 323, Familia, Haifuxing, Premacy,  Huandong</t>
  </si>
  <si>
    <t>B25D32250</t>
  </si>
  <si>
    <t>G-03-NI-0051</t>
  </si>
  <si>
    <t>Nissan Tiida 2012 (C12Z)
(New Tiida/New Sylphy B17Z)
New Bluebird/AX5
Nissan Tiida C13 2015- 
Venucia D60</t>
  </si>
  <si>
    <t>D8521-3DN1A</t>
  </si>
  <si>
    <t>G-03-OP-0020</t>
  </si>
  <si>
    <t>Buick Chevrolet Regal 
New LaCrosse 
Malibu (2012-, Roewe Roewe 950)</t>
  </si>
  <si>
    <t>13271996</t>
  </si>
  <si>
    <t>13271996SK</t>
  </si>
  <si>
    <t>6606 030</t>
  </si>
  <si>
    <t>6606 030 SK</t>
  </si>
  <si>
    <t>13271996 SK1</t>
  </si>
  <si>
    <t>G-05-BM-0023</t>
  </si>
  <si>
    <t>Stabilizer Bar Link</t>
  </si>
  <si>
    <t>BMW 
3 Series Sedan (E46) 1998-2005 
3 Series Gran Tourer (E46) 1999-2005</t>
  </si>
  <si>
    <t>6 751 080</t>
  </si>
  <si>
    <t>G-05-FD-0013</t>
  </si>
  <si>
    <t>Changan Ford Mondeo (GT) 2004-2007</t>
  </si>
  <si>
    <t>1117698</t>
  </si>
  <si>
    <t>1127646</t>
  </si>
  <si>
    <t>1219697</t>
  </si>
  <si>
    <t>1S713B438AB</t>
  </si>
  <si>
    <t>1S713B438AC</t>
  </si>
  <si>
    <t>G-05-NI-0073</t>
  </si>
  <si>
    <t>Nissan Teana 2003 (Old Teana)</t>
  </si>
  <si>
    <t>15895319</t>
  </si>
  <si>
    <t>4807801</t>
  </si>
  <si>
    <t>15840471</t>
  </si>
  <si>
    <t>25768311</t>
  </si>
  <si>
    <t>4804701</t>
  </si>
  <si>
    <t>G-10-VW-0010</t>
  </si>
  <si>
    <t>Steering Tie Rod W/ End Power Steering</t>
  </si>
  <si>
    <t>SEAT</t>
  </si>
  <si>
    <t xml:space="preserve">SEAT 1993.02-1996.08 Cordoba Cordoba  1.9  
SEAT 1993.09-1997.08 Cordoba Cordoba  1.9  
SEAT 1993.09-1999.06 Cordoba Cordoba  1.8  
SEAT 1993.09-1999.06 Cordoba Cordoba  2.0  
SEAT 1993.09-2002.10 Cordoba Cordoba  1.6  
SEAT 1996.01-1996.08 Cordoba Cordoba  1.9  
SEAT 1996.08-1999.06 Cordoba Cordoba  1.9  
SEAT 1993.02-1994.08 Ibiza Ibiza  1.3  
SEAT 1993.02-1996.06 Ibiza Ibiza  1.0  
SEAT 1993.02-1996.06 Ibiza Ibiza  1.9  
SEAT 1993.02-1999.06 Ibiza Ibiza  2.0  
SEAT 1993.02-1999.08 Ibiza Ibiza  1.8  
SEAT 1993.03-2002.02 Ibiza Ibiza  1.6  
SEAT 1993.04-1999.06 Ibiza Ibiza  1.9  
SEAT 1993.09-2003.08 Ibiza Ibiza  1.4  
SEAT 1996.08-1999.08 Ibiza Ibiza  1.9  
SEAT 1991.05-1992.11 Toledo Toledo  1.8  
SEAT 1991.05-1994.03 Toledo Toledo  1.8  
SEAT 1991.05-1996.09 Toledo Toledo  1.6  
SEAT 1991.05-1996.09 Toledo Toledo  1.8  
SEAT 1991.05-1997.04 Toledo Toledo  1.9  
SEAT 1991.05-1998.10 Toledo Toledo  2.0  
SEAT 1991.05-1999.03 Toledo Toledo  1.6  
SEAT 1991.05-1999.03 Toledo Toledo  1.8  
SEAT 1991.05-1999.03 Toledo Toledo  1.9  
SEAT 1993.01-1999.03 Toledo Toledo  1.6  
SEAT 1995.12-1999.03 Toledo Toledo  1.9  
VW 1983.08-1985.07 Golf Golf  1.0  
VW 1983.08-1986.07 Golf Golf  1.3  
VW 1983.08-1987.06 Golf Golf  1.3  
VW 1983.08-1991.07 Golf Golf  1.6  
VW 1983.08-1992.07 Golf Golf  1.6  
VW 1984.01-1991.10 Golf Golf  1.8  
VW 1984.08-1985.07 Golf Golf  1.8  
VW 1984.08-1991.10 Golf Golf  1.8  
VW 1985.08-1987.10 Golf Golf  1.8  
VW 1985.08-1991.07 Golf Golf  1.0  
VW 1985.08-1991.07 Golf Golf  1.8  
VW 1986.02-1991.07 Golf Golf  1.8  
VW 1986.02-1991.10 Golf Golf  1.6  
VW 1986.02-1991.10 Golf Golf  1.8  
VW 1986.06-1992.12 Golf Golf  1.3  
VW 1986.08-1989.07 Golf Golf  1.8  
VW 1986.08-1990.01 Golf Golf  1.8  
VW 1986.10-1992.12 Golf Golf  1.6  
VW 1987.01-1991.10 Golf Golf  1.8  
VW 1987.08-1991.10 Golf Golf  1.8  
VW 1988.08-1991.07 Golf Golf  1.8  
VW 1989.04-1991.07 Golf Golf  1.6  
VW 1989.08-1992.07 Golf Golf  1.6  
VW 1990.04-1991.07 Golf Golf  1.8  
VW 1983.08-1991.07 Golf Golf Van (Hatchback)  1.6  
VW 1983.12-1991.10 Jetta Jetta  1.8  
VW 1983.12-1992.07 Jetta Jetta  1.6  
VW 1983.12-1992.12 Jetta Jetta  1.6  
VW 1984.01-1986.07 Jetta Jetta  1.3  
VW 1984.01-1987.06 Jetta Jetta  1.3  
VW 1984.08-1991.10 Jetta Jetta  1.8  
VW 1985.01-1992.12 Jetta Jetta  1.8  
VW 1985.08-1987.10 Jetta Jetta  1.8  
VW 1985.08-1989.12 Jetta Jetta  1.8  
VW 1985.08-1991.07 Jetta Jetta  1.6  
VW 1985.08-1992.07 Jetta Jetta  1.8  
VW 1986.03-1991.10 Jetta Jetta  1.6  
VW 1986.08-1990.01 Jetta Jetta  1.8  
VW 1987.01-1991.10 Jetta Jetta  1.8  
VW 1987.06-1991.12 Jetta Jetta  1.3  
VW 1987.08-1991.07 Jetta Jetta  1.8  
VW 1987.08-1991.10 Jetta Jetta  1.8  
VW 1988.08-1991.07 Jetta Jetta  1.8  
VW 1989.04-1991.10 Jetta Jetta  1.6  
VW 1989.08-1992.07 Jetta Jetta  2.0  
VW 1989.08-1992.12 Jetta Jetta  1.6 </t>
  </si>
  <si>
    <t>191 422 803</t>
  </si>
  <si>
    <t>191 422 803 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</si>
</sst>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rgb="FFFFFFFF"/>
      <name val="微软雅黑"/>
      <charset val="134"/>
    </font>
    <font>
      <sz val="11"/>
      <color theme="1"/>
      <name val="微软雅黑"/>
      <charset val="134"/>
    </font>
    <font>
      <b/>
      <sz val="12"/>
      <color rgb="FFFFFFFF"/>
      <name val="宋体"/>
      <charset val="134"/>
      <scheme val="minor"/>
    </font>
    <font>
      <sz val="10.5"/>
      <color rgb="FF1F1F1F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jpeg"/><Relationship Id="rId8" Type="http://schemas.openxmlformats.org/officeDocument/2006/relationships/image" Target="media/image8.jpeg"/><Relationship Id="rId7" Type="http://schemas.openxmlformats.org/officeDocument/2006/relationships/image" Target="media/image7.jpeg"/><Relationship Id="rId69" Type="http://schemas.openxmlformats.org/officeDocument/2006/relationships/image" Target="media/image69.jpeg"/><Relationship Id="rId68" Type="http://schemas.openxmlformats.org/officeDocument/2006/relationships/image" Target="media/image68.jpeg"/><Relationship Id="rId67" Type="http://schemas.openxmlformats.org/officeDocument/2006/relationships/image" Target="media/image67.jpeg"/><Relationship Id="rId66" Type="http://schemas.openxmlformats.org/officeDocument/2006/relationships/image" Target="media/image66.jpeg"/><Relationship Id="rId65" Type="http://schemas.openxmlformats.org/officeDocument/2006/relationships/image" Target="media/image65.jpeg"/><Relationship Id="rId64" Type="http://schemas.openxmlformats.org/officeDocument/2006/relationships/image" Target="media/image64.jpeg"/><Relationship Id="rId63" Type="http://schemas.openxmlformats.org/officeDocument/2006/relationships/image" Target="media/image63.jpeg"/><Relationship Id="rId62" Type="http://schemas.openxmlformats.org/officeDocument/2006/relationships/image" Target="media/image62.jpeg"/><Relationship Id="rId61" Type="http://schemas.openxmlformats.org/officeDocument/2006/relationships/image" Target="media/image61.jpeg"/><Relationship Id="rId60" Type="http://schemas.openxmlformats.org/officeDocument/2006/relationships/image" Target="media/image60.jpeg"/><Relationship Id="rId6" Type="http://schemas.openxmlformats.org/officeDocument/2006/relationships/image" Target="media/image6.jpeg"/><Relationship Id="rId59" Type="http://schemas.openxmlformats.org/officeDocument/2006/relationships/image" Target="media/image59.jpeg"/><Relationship Id="rId58" Type="http://schemas.openxmlformats.org/officeDocument/2006/relationships/image" Target="media/image58.jpeg"/><Relationship Id="rId57" Type="http://schemas.openxmlformats.org/officeDocument/2006/relationships/image" Target="media/image57.jpeg"/><Relationship Id="rId56" Type="http://schemas.openxmlformats.org/officeDocument/2006/relationships/image" Target="media/image56.jpeg"/><Relationship Id="rId55" Type="http://schemas.openxmlformats.org/officeDocument/2006/relationships/image" Target="media/image55.jpeg"/><Relationship Id="rId54" Type="http://schemas.openxmlformats.org/officeDocument/2006/relationships/image" Target="media/image54.jpeg"/><Relationship Id="rId53" Type="http://schemas.openxmlformats.org/officeDocument/2006/relationships/image" Target="media/image53.jpeg"/><Relationship Id="rId52" Type="http://schemas.openxmlformats.org/officeDocument/2006/relationships/image" Target="media/image52.jpeg"/><Relationship Id="rId51" Type="http://schemas.openxmlformats.org/officeDocument/2006/relationships/image" Target="media/image51.jpeg"/><Relationship Id="rId50" Type="http://schemas.openxmlformats.org/officeDocument/2006/relationships/image" Target="media/image50.jpeg"/><Relationship Id="rId5" Type="http://schemas.openxmlformats.org/officeDocument/2006/relationships/image" Target="media/image5.jpeg"/><Relationship Id="rId49" Type="http://schemas.openxmlformats.org/officeDocument/2006/relationships/image" Target="media/image49.jpeg"/><Relationship Id="rId48" Type="http://schemas.openxmlformats.org/officeDocument/2006/relationships/image" Target="media/image48.jpeg"/><Relationship Id="rId47" Type="http://schemas.openxmlformats.org/officeDocument/2006/relationships/image" Target="media/image47.jpeg"/><Relationship Id="rId46" Type="http://schemas.openxmlformats.org/officeDocument/2006/relationships/image" Target="media/image46.jpeg"/><Relationship Id="rId45" Type="http://schemas.openxmlformats.org/officeDocument/2006/relationships/image" Target="media/image45.jpeg"/><Relationship Id="rId44" Type="http://schemas.openxmlformats.org/officeDocument/2006/relationships/image" Target="media/image44.jpeg"/><Relationship Id="rId43" Type="http://schemas.openxmlformats.org/officeDocument/2006/relationships/image" Target="media/image43.jpeg"/><Relationship Id="rId42" Type="http://schemas.openxmlformats.org/officeDocument/2006/relationships/image" Target="media/image42.jpeg"/><Relationship Id="rId41" Type="http://schemas.openxmlformats.org/officeDocument/2006/relationships/image" Target="media/image41.jpeg"/><Relationship Id="rId40" Type="http://schemas.openxmlformats.org/officeDocument/2006/relationships/image" Target="media/image40.jpeg"/><Relationship Id="rId4" Type="http://schemas.openxmlformats.org/officeDocument/2006/relationships/image" Target="media/image4.jpeg"/><Relationship Id="rId39" Type="http://schemas.openxmlformats.org/officeDocument/2006/relationships/image" Target="media/image39.jpeg"/><Relationship Id="rId38" Type="http://schemas.openxmlformats.org/officeDocument/2006/relationships/image" Target="media/image38.jpeg"/><Relationship Id="rId37" Type="http://schemas.openxmlformats.org/officeDocument/2006/relationships/image" Target="media/image37.jpeg"/><Relationship Id="rId36" Type="http://schemas.openxmlformats.org/officeDocument/2006/relationships/image" Target="media/image36.jpeg"/><Relationship Id="rId35" Type="http://schemas.openxmlformats.org/officeDocument/2006/relationships/image" Target="media/image35.jpeg"/><Relationship Id="rId34" Type="http://schemas.openxmlformats.org/officeDocument/2006/relationships/image" Target="media/image34.jpeg"/><Relationship Id="rId33" Type="http://schemas.openxmlformats.org/officeDocument/2006/relationships/image" Target="media/image33.jpeg"/><Relationship Id="rId32" Type="http://schemas.openxmlformats.org/officeDocument/2006/relationships/image" Target="media/image32.jpeg"/><Relationship Id="rId31" Type="http://schemas.openxmlformats.org/officeDocument/2006/relationships/image" Target="media/image31.jpeg"/><Relationship Id="rId30" Type="http://schemas.openxmlformats.org/officeDocument/2006/relationships/image" Target="media/image30.jpeg"/><Relationship Id="rId3" Type="http://schemas.openxmlformats.org/officeDocument/2006/relationships/image" Target="media/image3.jpeg"/><Relationship Id="rId29" Type="http://schemas.openxmlformats.org/officeDocument/2006/relationships/image" Target="media/image29.jpeg"/><Relationship Id="rId28" Type="http://schemas.openxmlformats.org/officeDocument/2006/relationships/image" Target="media/image28.jpeg"/><Relationship Id="rId27" Type="http://schemas.openxmlformats.org/officeDocument/2006/relationships/image" Target="media/image27.jpeg"/><Relationship Id="rId26" Type="http://schemas.openxmlformats.org/officeDocument/2006/relationships/image" Target="media/image26.jpeg"/><Relationship Id="rId25" Type="http://schemas.openxmlformats.org/officeDocument/2006/relationships/image" Target="media/image25.jpeg"/><Relationship Id="rId24" Type="http://schemas.openxmlformats.org/officeDocument/2006/relationships/image" Target="media/image24.jpeg"/><Relationship Id="rId23" Type="http://schemas.openxmlformats.org/officeDocument/2006/relationships/image" Target="media/image23.jpeg"/><Relationship Id="rId22" Type="http://schemas.openxmlformats.org/officeDocument/2006/relationships/image" Target="media/image22.jpeg"/><Relationship Id="rId21" Type="http://schemas.openxmlformats.org/officeDocument/2006/relationships/image" Target="media/image21.jpeg"/><Relationship Id="rId20" Type="http://schemas.openxmlformats.org/officeDocument/2006/relationships/image" Target="media/image20.jpeg"/><Relationship Id="rId2" Type="http://schemas.openxmlformats.org/officeDocument/2006/relationships/image" Target="media/image2.jpeg"/><Relationship Id="rId19" Type="http://schemas.openxmlformats.org/officeDocument/2006/relationships/image" Target="media/image19.jpeg"/><Relationship Id="rId18" Type="http://schemas.openxmlformats.org/officeDocument/2006/relationships/image" Target="media/image18.jpeg"/><Relationship Id="rId17" Type="http://schemas.openxmlformats.org/officeDocument/2006/relationships/image" Target="media/image17.jpeg"/><Relationship Id="rId16" Type="http://schemas.openxmlformats.org/officeDocument/2006/relationships/image" Target="media/image16.jpeg"/><Relationship Id="rId15" Type="http://schemas.openxmlformats.org/officeDocument/2006/relationships/image" Target="media/image15.jpeg"/><Relationship Id="rId14" Type="http://schemas.openxmlformats.org/officeDocument/2006/relationships/image" Target="media/image14.jpeg"/><Relationship Id="rId13" Type="http://schemas.openxmlformats.org/officeDocument/2006/relationships/image" Target="media/image13.jpeg"/><Relationship Id="rId12" Type="http://schemas.openxmlformats.org/officeDocument/2006/relationships/image" Target="media/image12.jpeg"/><Relationship Id="rId11" Type="http://schemas.openxmlformats.org/officeDocument/2006/relationships/image" Target="media/image11.jpeg"/><Relationship Id="rId10" Type="http://schemas.openxmlformats.org/officeDocument/2006/relationships/image" Target="media/image10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abSelected="1" workbookViewId="0">
      <selection activeCell="A1" sqref="$A1:$XFD1"/>
    </sheetView>
  </sheetViews>
  <sheetFormatPr defaultColWidth="9" defaultRowHeight="16.5"/>
  <cols>
    <col min="1" max="1" width="6" style="2" customWidth="1"/>
    <col min="2" max="2" width="15.375" style="3" customWidth="1"/>
    <col min="3" max="3" width="37.375" style="3" customWidth="1"/>
    <col min="4" max="5" width="17.75" style="3" customWidth="1"/>
    <col min="6" max="6" width="18" style="3" customWidth="1"/>
    <col min="7" max="7" width="61.375" style="4" customWidth="1"/>
    <col min="8" max="9" width="14.875" style="3" customWidth="1"/>
    <col min="10" max="10" width="17.75" style="3" customWidth="1"/>
    <col min="11" max="12" width="15.5" style="3" customWidth="1"/>
    <col min="13" max="16384" width="9" style="2"/>
  </cols>
  <sheetData>
    <row r="1" s="1" customFormat="1" ht="18" spans="1:12">
      <c r="A1" s="5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7</v>
      </c>
      <c r="J1" s="5" t="s">
        <v>7</v>
      </c>
      <c r="K1" s="5" t="s">
        <v>7</v>
      </c>
      <c r="L1" s="5" t="s">
        <v>7</v>
      </c>
    </row>
    <row r="2" ht="90" customHeight="1" spans="1:12">
      <c r="A2" s="7">
        <v>1</v>
      </c>
      <c r="B2" s="8" t="s">
        <v>8</v>
      </c>
      <c r="C2" s="8" t="s">
        <v>9</v>
      </c>
      <c r="D2" s="9" t="str">
        <f>_xlfn.DISPIMG("ID_C1CE7E8D76024800B0A22A217C626A1A",1)</f>
        <v>=DISPIMG("ID_C1CE7E8D76024800B0A22A217C626A1A",1)</v>
      </c>
      <c r="E2" s="8">
        <v>85</v>
      </c>
      <c r="F2" s="8" t="s">
        <v>10</v>
      </c>
      <c r="G2" s="10" t="s">
        <v>11</v>
      </c>
      <c r="H2" s="8" t="s">
        <v>12</v>
      </c>
      <c r="I2" s="8" t="s">
        <v>13</v>
      </c>
      <c r="J2" s="8"/>
      <c r="K2" s="8"/>
      <c r="L2" s="8"/>
    </row>
    <row r="3" ht="90" customHeight="1" spans="1:12">
      <c r="A3" s="7">
        <v>2</v>
      </c>
      <c r="B3" s="8" t="s">
        <v>14</v>
      </c>
      <c r="C3" s="8" t="s">
        <v>9</v>
      </c>
      <c r="D3" s="9" t="str">
        <f>_xlfn.DISPIMG("ID_4D9A4A732CF34A7B8C95682C14AEF4DB",1)</f>
        <v>=DISPIMG("ID_4D9A4A732CF34A7B8C95682C14AEF4DB",1)</v>
      </c>
      <c r="E3" s="8">
        <v>87</v>
      </c>
      <c r="F3" s="8" t="s">
        <v>15</v>
      </c>
      <c r="G3" s="10" t="s">
        <v>16</v>
      </c>
      <c r="H3" s="8" t="s">
        <v>17</v>
      </c>
      <c r="I3" s="8" t="s">
        <v>18</v>
      </c>
      <c r="J3" s="8" t="s">
        <v>19</v>
      </c>
      <c r="K3" s="8"/>
      <c r="L3" s="8"/>
    </row>
    <row r="4" ht="90" customHeight="1" spans="1:12">
      <c r="A4" s="7">
        <v>3</v>
      </c>
      <c r="B4" s="8" t="s">
        <v>20</v>
      </c>
      <c r="C4" s="8" t="s">
        <v>9</v>
      </c>
      <c r="D4" s="9" t="str">
        <f>_xlfn.DISPIMG("ID_709242ECDBA342DF8040EEE01E6224E3",1)</f>
        <v>=DISPIMG("ID_709242ECDBA342DF8040EEE01E6224E3",1)</v>
      </c>
      <c r="E4" s="8">
        <v>178</v>
      </c>
      <c r="F4" s="8" t="s">
        <v>21</v>
      </c>
      <c r="G4" s="10" t="s">
        <v>22</v>
      </c>
      <c r="H4" s="8" t="s">
        <v>23</v>
      </c>
      <c r="I4" s="8" t="s">
        <v>24</v>
      </c>
      <c r="J4" s="8" t="s">
        <v>25</v>
      </c>
      <c r="K4" s="8"/>
      <c r="L4" s="8"/>
    </row>
    <row r="5" ht="409.5" spans="1:12">
      <c r="A5" s="7">
        <v>4</v>
      </c>
      <c r="B5" s="8" t="s">
        <v>26</v>
      </c>
      <c r="C5" s="8" t="s">
        <v>9</v>
      </c>
      <c r="D5" s="9" t="str">
        <f>_xlfn.DISPIMG("ID_6824BFF47C5844D8BF2E70BEB15D1C61",1)</f>
        <v>=DISPIMG("ID_6824BFF47C5844D8BF2E70BEB15D1C61",1)</v>
      </c>
      <c r="E5" s="8">
        <v>99</v>
      </c>
      <c r="F5" s="8" t="s">
        <v>21</v>
      </c>
      <c r="G5" s="10" t="s">
        <v>27</v>
      </c>
      <c r="H5" s="8" t="s">
        <v>28</v>
      </c>
      <c r="I5" s="8" t="s">
        <v>29</v>
      </c>
      <c r="J5" s="8" t="s">
        <v>30</v>
      </c>
      <c r="K5" s="8" t="s">
        <v>31</v>
      </c>
      <c r="L5" s="8"/>
    </row>
    <row r="6" ht="90" customHeight="1" spans="1:12">
      <c r="A6" s="7">
        <v>5</v>
      </c>
      <c r="B6" s="8" t="s">
        <v>32</v>
      </c>
      <c r="C6" s="8" t="s">
        <v>9</v>
      </c>
      <c r="D6" s="9" t="str">
        <f>_xlfn.DISPIMG("ID_42392D6EF0784C6ABDCD52731EAD1F19",1)</f>
        <v>=DISPIMG("ID_42392D6EF0784C6ABDCD52731EAD1F19",1)</v>
      </c>
      <c r="E6" s="8">
        <v>195</v>
      </c>
      <c r="F6" s="8" t="s">
        <v>33</v>
      </c>
      <c r="G6" s="10" t="s">
        <v>34</v>
      </c>
      <c r="H6" s="8" t="s">
        <v>35</v>
      </c>
      <c r="I6" s="8"/>
      <c r="J6" s="8"/>
      <c r="K6" s="8"/>
      <c r="L6" s="8"/>
    </row>
    <row r="7" ht="90" customHeight="1" spans="1:12">
      <c r="A7" s="7">
        <v>6</v>
      </c>
      <c r="B7" s="8" t="s">
        <v>36</v>
      </c>
      <c r="C7" s="8" t="s">
        <v>9</v>
      </c>
      <c r="D7" s="9" t="str">
        <f>_xlfn.DISPIMG("ID_61DF48DB68F64002B5A21D655139AFF2",1)</f>
        <v>=DISPIMG("ID_61DF48DB68F64002B5A21D655139AFF2",1)</v>
      </c>
      <c r="E7" s="8">
        <v>200</v>
      </c>
      <c r="F7" s="8" t="s">
        <v>33</v>
      </c>
      <c r="G7" s="10" t="s">
        <v>34</v>
      </c>
      <c r="H7" s="8" t="s">
        <v>37</v>
      </c>
      <c r="I7" s="8"/>
      <c r="J7" s="8"/>
      <c r="K7" s="8"/>
      <c r="L7" s="8"/>
    </row>
    <row r="8" ht="90" customHeight="1" spans="1:12">
      <c r="A8" s="7">
        <v>7</v>
      </c>
      <c r="B8" s="8" t="s">
        <v>38</v>
      </c>
      <c r="C8" s="8" t="s">
        <v>9</v>
      </c>
      <c r="D8" s="9" t="str">
        <f>_xlfn.DISPIMG("ID_8ACEF16378504E21857D21C70B9B1E2E",1)</f>
        <v>=DISPIMG("ID_8ACEF16378504E21857D21C70B9B1E2E",1)</v>
      </c>
      <c r="E8" s="8">
        <v>70</v>
      </c>
      <c r="F8" s="8" t="s">
        <v>39</v>
      </c>
      <c r="G8" s="10" t="s">
        <v>40</v>
      </c>
      <c r="H8" s="8" t="s">
        <v>41</v>
      </c>
      <c r="I8" s="8" t="s">
        <v>42</v>
      </c>
      <c r="J8" s="8"/>
      <c r="K8" s="8"/>
      <c r="L8" s="8"/>
    </row>
    <row r="9" ht="198" spans="1:12">
      <c r="A9" s="7">
        <v>8</v>
      </c>
      <c r="B9" s="8" t="s">
        <v>43</v>
      </c>
      <c r="C9" s="8" t="s">
        <v>9</v>
      </c>
      <c r="D9" s="9" t="str">
        <f>_xlfn.DISPIMG("ID_EB23031E552748D49C3FA469E0899780",1)</f>
        <v>=DISPIMG("ID_EB23031E552748D49C3FA469E0899780",1)</v>
      </c>
      <c r="E9" s="8">
        <v>284</v>
      </c>
      <c r="F9" s="8" t="s">
        <v>44</v>
      </c>
      <c r="G9" s="10" t="s">
        <v>45</v>
      </c>
      <c r="H9" s="8" t="s">
        <v>46</v>
      </c>
      <c r="I9" s="8" t="s">
        <v>47</v>
      </c>
      <c r="J9" s="8"/>
      <c r="K9" s="8"/>
      <c r="L9" s="8"/>
    </row>
    <row r="10" ht="90" customHeight="1" spans="1:12">
      <c r="A10" s="7">
        <v>9</v>
      </c>
      <c r="B10" s="8" t="s">
        <v>48</v>
      </c>
      <c r="C10" s="8" t="s">
        <v>9</v>
      </c>
      <c r="D10" s="9" t="str">
        <f>_xlfn.DISPIMG("ID_814CFA1A61E945589A4069B52408918F",1)</f>
        <v>=DISPIMG("ID_814CFA1A61E945589A4069B52408918F",1)</v>
      </c>
      <c r="E10" s="8">
        <v>291</v>
      </c>
      <c r="F10" s="8" t="s">
        <v>44</v>
      </c>
      <c r="G10" s="10" t="s">
        <v>49</v>
      </c>
      <c r="H10" s="8" t="s">
        <v>50</v>
      </c>
      <c r="I10" s="8"/>
      <c r="J10" s="8"/>
      <c r="K10" s="8"/>
      <c r="L10" s="8"/>
    </row>
    <row r="11" ht="90" customHeight="1" spans="1:12">
      <c r="A11" s="7">
        <v>10</v>
      </c>
      <c r="B11" s="8" t="s">
        <v>51</v>
      </c>
      <c r="C11" s="8" t="s">
        <v>9</v>
      </c>
      <c r="D11" s="9" t="str">
        <f>_xlfn.DISPIMG("ID_43BF3B0F49F64EF88A342515D6B0C452",1)</f>
        <v>=DISPIMG("ID_43BF3B0F49F64EF88A342515D6B0C452",1)</v>
      </c>
      <c r="E11" s="8">
        <v>292</v>
      </c>
      <c r="F11" s="8" t="s">
        <v>44</v>
      </c>
      <c r="G11" s="10" t="s">
        <v>49</v>
      </c>
      <c r="H11" s="8" t="s">
        <v>52</v>
      </c>
      <c r="I11" s="8"/>
      <c r="J11" s="8"/>
      <c r="K11" s="8"/>
      <c r="L11" s="8"/>
    </row>
    <row r="12" ht="90" customHeight="1" spans="1:12">
      <c r="A12" s="7">
        <v>11</v>
      </c>
      <c r="B12" s="8" t="s">
        <v>53</v>
      </c>
      <c r="C12" s="8" t="s">
        <v>54</v>
      </c>
      <c r="D12" s="9" t="str">
        <f>_xlfn.DISPIMG("ID_3322146F7FB3477788A923BD799E15E0",1)</f>
        <v>=DISPIMG("ID_3322146F7FB3477788A923BD799E15E0",1)</v>
      </c>
      <c r="E12" s="8">
        <v>254</v>
      </c>
      <c r="F12" s="8" t="s">
        <v>55</v>
      </c>
      <c r="G12" s="10" t="s">
        <v>55</v>
      </c>
      <c r="H12" s="8" t="s">
        <v>56</v>
      </c>
      <c r="I12" s="8" t="s">
        <v>57</v>
      </c>
      <c r="J12" s="8" t="s">
        <v>58</v>
      </c>
      <c r="K12" s="8" t="s">
        <v>59</v>
      </c>
      <c r="L12" s="8" t="s">
        <v>60</v>
      </c>
    </row>
    <row r="13" ht="90" customHeight="1" spans="1:12">
      <c r="A13" s="7">
        <v>12</v>
      </c>
      <c r="B13" s="8" t="s">
        <v>61</v>
      </c>
      <c r="C13" s="8" t="s">
        <v>62</v>
      </c>
      <c r="D13" s="9" t="str">
        <f>_xlfn.DISPIMG("ID_34171D16623E42398CED3BDD201B6562",1)</f>
        <v>=DISPIMG("ID_34171D16623E42398CED3BDD201B6562",1)</v>
      </c>
      <c r="E13" s="8">
        <v>41</v>
      </c>
      <c r="F13" s="8" t="s">
        <v>10</v>
      </c>
      <c r="G13" s="10" t="s">
        <v>63</v>
      </c>
      <c r="H13" s="8" t="s">
        <v>64</v>
      </c>
      <c r="I13" s="8" t="s">
        <v>65</v>
      </c>
      <c r="J13" s="8"/>
      <c r="K13" s="8"/>
      <c r="L13" s="8"/>
    </row>
    <row r="14" ht="90" customHeight="1" spans="1:12">
      <c r="A14" s="7">
        <v>13</v>
      </c>
      <c r="B14" s="8" t="s">
        <v>66</v>
      </c>
      <c r="C14" s="8" t="s">
        <v>62</v>
      </c>
      <c r="D14" s="9" t="str">
        <f>_xlfn.DISPIMG("ID_D127EE8A486245AD9E5CD4C0D475D413",1)</f>
        <v>=DISPIMG("ID_D127EE8A486245AD9E5CD4C0D475D413",1)</v>
      </c>
      <c r="E14" s="8">
        <v>20</v>
      </c>
      <c r="F14" s="8" t="s">
        <v>10</v>
      </c>
      <c r="G14" s="10" t="s">
        <v>67</v>
      </c>
      <c r="H14" s="8"/>
      <c r="I14" s="8"/>
      <c r="J14" s="8"/>
      <c r="K14" s="8"/>
      <c r="L14" s="8"/>
    </row>
    <row r="15" ht="90" customHeight="1" spans="1:12">
      <c r="A15" s="7">
        <v>14</v>
      </c>
      <c r="B15" s="8" t="s">
        <v>68</v>
      </c>
      <c r="C15" s="8" t="s">
        <v>62</v>
      </c>
      <c r="D15" s="9" t="str">
        <f>_xlfn.DISPIMG("ID_11A5BF90D6794BC09D8DBE108EF2D36A",1)</f>
        <v>=DISPIMG("ID_11A5BF90D6794BC09D8DBE108EF2D36A",1)</v>
      </c>
      <c r="E15" s="8">
        <v>71</v>
      </c>
      <c r="F15" s="8" t="s">
        <v>10</v>
      </c>
      <c r="G15" s="10" t="s">
        <v>69</v>
      </c>
      <c r="H15" s="8" t="s">
        <v>70</v>
      </c>
      <c r="I15" s="8" t="s">
        <v>71</v>
      </c>
      <c r="J15" s="8" t="s">
        <v>72</v>
      </c>
      <c r="K15" s="8" t="s">
        <v>73</v>
      </c>
      <c r="L15" s="8" t="s">
        <v>74</v>
      </c>
    </row>
    <row r="16" ht="90" customHeight="1" spans="1:12">
      <c r="A16" s="7">
        <v>15</v>
      </c>
      <c r="B16" s="8" t="s">
        <v>75</v>
      </c>
      <c r="C16" s="8" t="s">
        <v>62</v>
      </c>
      <c r="D16" s="9" t="str">
        <f>_xlfn.DISPIMG("ID_4898DCDB91554F57A8470274392D5748",1)</f>
        <v>=DISPIMG("ID_4898DCDB91554F57A8470274392D5748",1)</v>
      </c>
      <c r="E16" s="8">
        <v>40</v>
      </c>
      <c r="F16" s="8" t="s">
        <v>10</v>
      </c>
      <c r="G16" s="10" t="s">
        <v>69</v>
      </c>
      <c r="H16" s="8" t="s">
        <v>76</v>
      </c>
      <c r="I16" s="8" t="s">
        <v>77</v>
      </c>
      <c r="J16" s="8" t="s">
        <v>78</v>
      </c>
      <c r="K16" s="8" t="s">
        <v>79</v>
      </c>
      <c r="L16" s="8" t="s">
        <v>80</v>
      </c>
    </row>
    <row r="17" ht="90" customHeight="1" spans="1:12">
      <c r="A17" s="7">
        <v>16</v>
      </c>
      <c r="B17" s="8" t="s">
        <v>81</v>
      </c>
      <c r="C17" s="8" t="s">
        <v>62</v>
      </c>
      <c r="D17" s="9" t="str">
        <f>_xlfn.DISPIMG("ID_35D4C41E12374D2B84DA079D13A7048C",1)</f>
        <v>=DISPIMG("ID_35D4C41E12374D2B84DA079D13A7048C",1)</v>
      </c>
      <c r="E17" s="8">
        <v>78</v>
      </c>
      <c r="F17" s="8" t="s">
        <v>10</v>
      </c>
      <c r="G17" s="10" t="s">
        <v>82</v>
      </c>
      <c r="H17" s="8" t="s">
        <v>83</v>
      </c>
      <c r="I17" s="8" t="s">
        <v>84</v>
      </c>
      <c r="J17" s="8"/>
      <c r="K17" s="8"/>
      <c r="L17" s="8"/>
    </row>
    <row r="18" ht="90" customHeight="1" spans="1:12">
      <c r="A18" s="7">
        <v>17</v>
      </c>
      <c r="B18" s="8" t="s">
        <v>85</v>
      </c>
      <c r="C18" s="8" t="s">
        <v>62</v>
      </c>
      <c r="D18" s="9" t="str">
        <f>_xlfn.DISPIMG("ID_6194380ED888424DB5A72D209B5CBFED",1)</f>
        <v>=DISPIMG("ID_6194380ED888424DB5A72D209B5CBFED",1)</v>
      </c>
      <c r="E18" s="8">
        <v>129</v>
      </c>
      <c r="F18" s="8" t="s">
        <v>10</v>
      </c>
      <c r="G18" s="10" t="s">
        <v>82</v>
      </c>
      <c r="H18" s="8" t="s">
        <v>86</v>
      </c>
      <c r="I18" s="8" t="s">
        <v>87</v>
      </c>
      <c r="J18" s="8"/>
      <c r="K18" s="8"/>
      <c r="L18" s="8"/>
    </row>
    <row r="19" ht="90" customHeight="1" spans="1:12">
      <c r="A19" s="7">
        <v>18</v>
      </c>
      <c r="B19" s="8" t="s">
        <v>88</v>
      </c>
      <c r="C19" s="8" t="s">
        <v>62</v>
      </c>
      <c r="D19" s="9" t="str">
        <f>_xlfn.DISPIMG("ID_DE54B42F3C174FC19989823586D79C15",1)</f>
        <v>=DISPIMG("ID_DE54B42F3C174FC19989823586D79C15",1)</v>
      </c>
      <c r="E19" s="8">
        <v>13</v>
      </c>
      <c r="F19" s="8" t="s">
        <v>15</v>
      </c>
      <c r="G19" s="10" t="s">
        <v>89</v>
      </c>
      <c r="H19" s="8" t="s">
        <v>90</v>
      </c>
      <c r="I19" s="8" t="s">
        <v>91</v>
      </c>
      <c r="J19" s="8"/>
      <c r="K19" s="8"/>
      <c r="L19" s="8"/>
    </row>
    <row r="20" ht="90" customHeight="1" spans="1:12">
      <c r="A20" s="7">
        <v>19</v>
      </c>
      <c r="B20" s="8" t="s">
        <v>92</v>
      </c>
      <c r="C20" s="8" t="s">
        <v>62</v>
      </c>
      <c r="D20" s="9" t="str">
        <f>_xlfn.DISPIMG("ID_FE79BE2832EB4BF98964F25A3BF4FDE1",1)</f>
        <v>=DISPIMG("ID_FE79BE2832EB4BF98964F25A3BF4FDE1",1)</v>
      </c>
      <c r="E20" s="8">
        <v>13</v>
      </c>
      <c r="F20" s="8" t="s">
        <v>15</v>
      </c>
      <c r="G20" s="10" t="s">
        <v>93</v>
      </c>
      <c r="H20" s="8" t="s">
        <v>94</v>
      </c>
      <c r="I20" s="8" t="s">
        <v>95</v>
      </c>
      <c r="J20" s="8" t="s">
        <v>96</v>
      </c>
      <c r="K20" s="8"/>
      <c r="L20" s="8"/>
    </row>
    <row r="21" ht="90" customHeight="1" spans="1:12">
      <c r="A21" s="7">
        <v>20</v>
      </c>
      <c r="B21" s="8" t="s">
        <v>97</v>
      </c>
      <c r="C21" s="8" t="s">
        <v>62</v>
      </c>
      <c r="D21" s="9" t="str">
        <f>_xlfn.DISPIMG("ID_3E5B6EF0764E43F89640347EC5D80753",1)</f>
        <v>=DISPIMG("ID_3E5B6EF0764E43F89640347EC5D80753",1)</v>
      </c>
      <c r="E21" s="8">
        <v>33</v>
      </c>
      <c r="F21" s="8" t="s">
        <v>15</v>
      </c>
      <c r="G21" s="10" t="s">
        <v>98</v>
      </c>
      <c r="H21" s="8" t="s">
        <v>99</v>
      </c>
      <c r="I21" s="8" t="s">
        <v>100</v>
      </c>
      <c r="J21" s="8"/>
      <c r="K21" s="8"/>
      <c r="L21" s="8"/>
    </row>
    <row r="22" ht="90" customHeight="1" spans="1:12">
      <c r="A22" s="7">
        <v>21</v>
      </c>
      <c r="B22" s="8" t="s">
        <v>101</v>
      </c>
      <c r="C22" s="8" t="s">
        <v>62</v>
      </c>
      <c r="D22" s="9" t="str">
        <f>_xlfn.DISPIMG("ID_5ABA3B43115B4DBF8C86394E41B38734",1)</f>
        <v>=DISPIMG("ID_5ABA3B43115B4DBF8C86394E41B38734",1)</v>
      </c>
      <c r="E22" s="8">
        <v>50</v>
      </c>
      <c r="F22" s="8" t="s">
        <v>15</v>
      </c>
      <c r="G22" s="10" t="s">
        <v>102</v>
      </c>
      <c r="H22" s="8" t="s">
        <v>103</v>
      </c>
      <c r="I22" s="8" t="s">
        <v>104</v>
      </c>
      <c r="J22" s="8" t="s">
        <v>105</v>
      </c>
      <c r="K22" s="8"/>
      <c r="L22" s="8"/>
    </row>
    <row r="23" ht="90" customHeight="1" spans="1:12">
      <c r="A23" s="7">
        <v>22</v>
      </c>
      <c r="B23" s="8" t="s">
        <v>106</v>
      </c>
      <c r="C23" s="8" t="s">
        <v>62</v>
      </c>
      <c r="D23" s="9" t="str">
        <f>_xlfn.DISPIMG("ID_638F844C6DC54DD2AF7CAE8D38D3809B",1)</f>
        <v>=DISPIMG("ID_638F844C6DC54DD2AF7CAE8D38D3809B",1)</v>
      </c>
      <c r="E23" s="8">
        <v>12</v>
      </c>
      <c r="F23" s="8" t="s">
        <v>15</v>
      </c>
      <c r="G23" s="10" t="s">
        <v>107</v>
      </c>
      <c r="H23" s="8" t="s">
        <v>108</v>
      </c>
      <c r="I23" s="8" t="s">
        <v>109</v>
      </c>
      <c r="J23" s="8" t="s">
        <v>110</v>
      </c>
      <c r="K23" s="8" t="s">
        <v>111</v>
      </c>
      <c r="L23" s="8" t="s">
        <v>112</v>
      </c>
    </row>
    <row r="24" ht="90" customHeight="1" spans="1:12">
      <c r="A24" s="7">
        <v>23</v>
      </c>
      <c r="B24" s="8" t="s">
        <v>113</v>
      </c>
      <c r="C24" s="8" t="s">
        <v>62</v>
      </c>
      <c r="D24" s="9" t="str">
        <f>_xlfn.DISPIMG("ID_C0B650B800F042419B8035DB6C8139E3",1)</f>
        <v>=DISPIMG("ID_C0B650B800F042419B8035DB6C8139E3",1)</v>
      </c>
      <c r="E24" s="8">
        <v>12</v>
      </c>
      <c r="F24" s="8" t="s">
        <v>15</v>
      </c>
      <c r="G24" s="10" t="s">
        <v>107</v>
      </c>
      <c r="H24" s="8" t="s">
        <v>114</v>
      </c>
      <c r="I24" s="8" t="s">
        <v>115</v>
      </c>
      <c r="J24" s="8" t="s">
        <v>116</v>
      </c>
      <c r="K24" s="8" t="s">
        <v>117</v>
      </c>
      <c r="L24" s="8" t="s">
        <v>118</v>
      </c>
    </row>
    <row r="25" ht="90" customHeight="1" spans="1:12">
      <c r="A25" s="7">
        <v>24</v>
      </c>
      <c r="B25" s="8" t="s">
        <v>119</v>
      </c>
      <c r="C25" s="8" t="s">
        <v>62</v>
      </c>
      <c r="D25" s="9" t="str">
        <f>_xlfn.DISPIMG("ID_98A3D4FEDAB441F8BB97506198E932DD",1)</f>
        <v>=DISPIMG("ID_98A3D4FEDAB441F8BB97506198E932DD",1)</v>
      </c>
      <c r="E25" s="8">
        <v>37</v>
      </c>
      <c r="F25" s="8" t="s">
        <v>120</v>
      </c>
      <c r="G25" s="10" t="s">
        <v>121</v>
      </c>
      <c r="H25" s="8" t="s">
        <v>122</v>
      </c>
      <c r="I25" s="8"/>
      <c r="J25" s="8"/>
      <c r="K25" s="8"/>
      <c r="L25" s="8"/>
    </row>
    <row r="26" ht="90" customHeight="1" spans="1:12">
      <c r="A26" s="7">
        <v>25</v>
      </c>
      <c r="B26" s="8" t="s">
        <v>123</v>
      </c>
      <c r="C26" s="8" t="s">
        <v>62</v>
      </c>
      <c r="D26" s="9" t="str">
        <f>_xlfn.DISPIMG("ID_B667DC7B4D7249D98A9235C828167AD2",1)</f>
        <v>=DISPIMG("ID_B667DC7B4D7249D98A9235C828167AD2",1)</v>
      </c>
      <c r="E26" s="8">
        <v>24</v>
      </c>
      <c r="F26" s="8" t="s">
        <v>120</v>
      </c>
      <c r="G26" s="10" t="s">
        <v>124</v>
      </c>
      <c r="H26" s="8" t="s">
        <v>125</v>
      </c>
      <c r="I26" s="8" t="s">
        <v>126</v>
      </c>
      <c r="J26" s="8" t="s">
        <v>127</v>
      </c>
      <c r="K26" s="8" t="s">
        <v>128</v>
      </c>
      <c r="L26" s="8" t="s">
        <v>129</v>
      </c>
    </row>
    <row r="27" ht="90" customHeight="1" spans="1:12">
      <c r="A27" s="7">
        <v>26</v>
      </c>
      <c r="B27" s="8" t="s">
        <v>130</v>
      </c>
      <c r="C27" s="8" t="s">
        <v>62</v>
      </c>
      <c r="D27" s="9" t="str">
        <f>_xlfn.DISPIMG("ID_C496BC548A234D85811A353317973E0D",1)</f>
        <v>=DISPIMG("ID_C496BC548A234D85811A353317973E0D",1)</v>
      </c>
      <c r="E27" s="8">
        <v>31</v>
      </c>
      <c r="F27" s="8" t="s">
        <v>120</v>
      </c>
      <c r="G27" s="10" t="s">
        <v>124</v>
      </c>
      <c r="H27" s="8" t="s">
        <v>131</v>
      </c>
      <c r="I27" s="8" t="s">
        <v>132</v>
      </c>
      <c r="J27" s="8" t="s">
        <v>133</v>
      </c>
      <c r="K27" s="8" t="s">
        <v>134</v>
      </c>
      <c r="L27" s="8" t="s">
        <v>135</v>
      </c>
    </row>
    <row r="28" ht="90" customHeight="1" spans="1:12">
      <c r="A28" s="7">
        <v>27</v>
      </c>
      <c r="B28" s="8" t="s">
        <v>136</v>
      </c>
      <c r="C28" s="8" t="s">
        <v>62</v>
      </c>
      <c r="D28" s="9" t="str">
        <f>_xlfn.DISPIMG("ID_09C89D6D662D4DD2BDD78FB206F244E3",1)</f>
        <v>=DISPIMG("ID_09C89D6D662D4DD2BDD78FB206F244E3",1)</v>
      </c>
      <c r="E28" s="8">
        <v>10</v>
      </c>
      <c r="F28" s="8" t="s">
        <v>21</v>
      </c>
      <c r="G28" s="10" t="s">
        <v>22</v>
      </c>
      <c r="H28" s="8" t="s">
        <v>137</v>
      </c>
      <c r="I28" s="8" t="s">
        <v>138</v>
      </c>
      <c r="J28" s="8"/>
      <c r="K28" s="8"/>
      <c r="L28" s="8"/>
    </row>
    <row r="29" ht="90" customHeight="1" spans="1:12">
      <c r="A29" s="7">
        <v>28</v>
      </c>
      <c r="B29" s="8" t="s">
        <v>139</v>
      </c>
      <c r="C29" s="8" t="s">
        <v>62</v>
      </c>
      <c r="D29" s="9" t="str">
        <f>_xlfn.DISPIMG("ID_10E48EC05B4241578399896937A0BE00",1)</f>
        <v>=DISPIMG("ID_10E48EC05B4241578399896937A0BE00",1)</v>
      </c>
      <c r="E29" s="8">
        <v>10</v>
      </c>
      <c r="F29" s="8" t="s">
        <v>21</v>
      </c>
      <c r="G29" s="10" t="s">
        <v>22</v>
      </c>
      <c r="H29" s="8" t="s">
        <v>140</v>
      </c>
      <c r="I29" s="8" t="s">
        <v>141</v>
      </c>
      <c r="J29" s="8"/>
      <c r="K29" s="8"/>
      <c r="L29" s="8"/>
    </row>
    <row r="30" ht="280.5" spans="1:12">
      <c r="A30" s="7">
        <v>29</v>
      </c>
      <c r="B30" s="8" t="s">
        <v>142</v>
      </c>
      <c r="C30" s="8" t="s">
        <v>62</v>
      </c>
      <c r="D30" s="9" t="str">
        <f>_xlfn.DISPIMG("ID_CF8FAF722569438D8BEDD72D950E3422",1)</f>
        <v>=DISPIMG("ID_CF8FAF722569438D8BEDD72D950E3422",1)</v>
      </c>
      <c r="E30" s="8">
        <v>15</v>
      </c>
      <c r="F30" s="8" t="s">
        <v>143</v>
      </c>
      <c r="G30" s="10" t="s">
        <v>144</v>
      </c>
      <c r="H30" s="8" t="s">
        <v>145</v>
      </c>
      <c r="I30" s="8" t="s">
        <v>146</v>
      </c>
      <c r="J30" s="8" t="s">
        <v>147</v>
      </c>
      <c r="K30" s="8" t="s">
        <v>148</v>
      </c>
      <c r="L30" s="8" t="s">
        <v>149</v>
      </c>
    </row>
    <row r="31" ht="90" customHeight="1" spans="1:12">
      <c r="A31" s="7">
        <v>30</v>
      </c>
      <c r="B31" s="8" t="s">
        <v>150</v>
      </c>
      <c r="C31" s="8" t="s">
        <v>62</v>
      </c>
      <c r="D31" s="9" t="str">
        <f>_xlfn.DISPIMG("ID_19B52DAD04AD4009BABCC9F78E0E47E2",1)</f>
        <v>=DISPIMG("ID_19B52DAD04AD4009BABCC9F78E0E47E2",1)</v>
      </c>
      <c r="E31" s="8">
        <v>74</v>
      </c>
      <c r="F31" s="8" t="s">
        <v>143</v>
      </c>
      <c r="G31" s="10" t="s">
        <v>151</v>
      </c>
      <c r="H31" s="8" t="s">
        <v>152</v>
      </c>
      <c r="I31" s="8" t="s">
        <v>153</v>
      </c>
      <c r="J31" s="8"/>
      <c r="K31" s="8"/>
      <c r="L31" s="8"/>
    </row>
    <row r="32" ht="90" customHeight="1" spans="1:12">
      <c r="A32" s="7">
        <v>31</v>
      </c>
      <c r="B32" s="8" t="s">
        <v>154</v>
      </c>
      <c r="C32" s="8" t="s">
        <v>62</v>
      </c>
      <c r="D32" s="9" t="str">
        <f>_xlfn.DISPIMG("ID_321B333EE2884BF09C4E546C12169197",1)</f>
        <v>=DISPIMG("ID_321B333EE2884BF09C4E546C12169197",1)</v>
      </c>
      <c r="E32" s="8">
        <v>66</v>
      </c>
      <c r="F32" s="8" t="s">
        <v>143</v>
      </c>
      <c r="G32" s="10" t="s">
        <v>151</v>
      </c>
      <c r="H32" s="8" t="s">
        <v>155</v>
      </c>
      <c r="I32" s="8" t="s">
        <v>156</v>
      </c>
      <c r="J32" s="8"/>
      <c r="K32" s="8"/>
      <c r="L32" s="8"/>
    </row>
    <row r="33" ht="90" customHeight="1" spans="1:12">
      <c r="A33" s="7">
        <v>32</v>
      </c>
      <c r="B33" s="8" t="s">
        <v>157</v>
      </c>
      <c r="C33" s="8" t="s">
        <v>62</v>
      </c>
      <c r="D33" s="9"/>
      <c r="E33" s="8">
        <v>44</v>
      </c>
      <c r="F33" s="8" t="s">
        <v>120</v>
      </c>
      <c r="G33" s="10" t="s">
        <v>158</v>
      </c>
      <c r="H33" s="8"/>
      <c r="I33" s="8"/>
      <c r="J33" s="8"/>
      <c r="K33" s="8"/>
      <c r="L33" s="8"/>
    </row>
    <row r="34" ht="90" customHeight="1" spans="1:12">
      <c r="A34" s="7">
        <v>33</v>
      </c>
      <c r="B34" s="8" t="s">
        <v>159</v>
      </c>
      <c r="C34" s="8" t="s">
        <v>62</v>
      </c>
      <c r="D34" s="9" t="str">
        <f>_xlfn.DISPIMG("ID_E7CB27BD6BF2490B8C43F32AD68EEAFB",1)</f>
        <v>=DISPIMG("ID_E7CB27BD6BF2490B8C43F32AD68EEAFB",1)</v>
      </c>
      <c r="E34" s="8">
        <v>43</v>
      </c>
      <c r="F34" s="8" t="s">
        <v>120</v>
      </c>
      <c r="G34" s="10" t="s">
        <v>158</v>
      </c>
      <c r="H34" s="8"/>
      <c r="I34" s="8"/>
      <c r="J34" s="8"/>
      <c r="K34" s="8"/>
      <c r="L34" s="8"/>
    </row>
    <row r="35" ht="90" customHeight="1" spans="1:12">
      <c r="A35" s="7">
        <v>34</v>
      </c>
      <c r="B35" s="8" t="s">
        <v>160</v>
      </c>
      <c r="C35" s="8" t="s">
        <v>62</v>
      </c>
      <c r="D35" s="9" t="str">
        <f>_xlfn.DISPIMG("ID_DDFC1F70498547EDBB8FD7AA28721B89",1)</f>
        <v>=DISPIMG("ID_DDFC1F70498547EDBB8FD7AA28721B89",1)</v>
      </c>
      <c r="E35" s="8">
        <v>10</v>
      </c>
      <c r="F35" s="8" t="s">
        <v>120</v>
      </c>
      <c r="G35" s="10" t="s">
        <v>161</v>
      </c>
      <c r="H35" s="8" t="s">
        <v>162</v>
      </c>
      <c r="I35" s="8" t="s">
        <v>163</v>
      </c>
      <c r="J35" s="8" t="s">
        <v>164</v>
      </c>
      <c r="K35" s="8"/>
      <c r="L35" s="8"/>
    </row>
    <row r="36" ht="90" customHeight="1" spans="1:12">
      <c r="A36" s="7">
        <v>35</v>
      </c>
      <c r="B36" s="8" t="s">
        <v>165</v>
      </c>
      <c r="C36" s="8" t="s">
        <v>62</v>
      </c>
      <c r="D36" s="9" t="str">
        <f>_xlfn.DISPIMG("ID_82C82600969A4FF4853D19B31D390DDF",1)</f>
        <v>=DISPIMG("ID_82C82600969A4FF4853D19B31D390DDF",1)</v>
      </c>
      <c r="E36" s="8">
        <v>51</v>
      </c>
      <c r="F36" s="8" t="s">
        <v>33</v>
      </c>
      <c r="G36" s="10" t="s">
        <v>166</v>
      </c>
      <c r="H36" s="8" t="s">
        <v>167</v>
      </c>
      <c r="I36" s="8"/>
      <c r="J36" s="8"/>
      <c r="K36" s="8"/>
      <c r="L36" s="8"/>
    </row>
    <row r="37" ht="90" customHeight="1" spans="1:12">
      <c r="A37" s="7">
        <v>36</v>
      </c>
      <c r="B37" s="8" t="s">
        <v>168</v>
      </c>
      <c r="C37" s="8" t="s">
        <v>62</v>
      </c>
      <c r="D37" s="9" t="str">
        <f>_xlfn.DISPIMG("ID_AA0A970866F84C359758812D6A42C7E2",1)</f>
        <v>=DISPIMG("ID_AA0A970866F84C359758812D6A42C7E2",1)</v>
      </c>
      <c r="E37" s="8">
        <v>14</v>
      </c>
      <c r="F37" s="8" t="s">
        <v>33</v>
      </c>
      <c r="G37" s="10" t="s">
        <v>169</v>
      </c>
      <c r="H37" s="8" t="s">
        <v>170</v>
      </c>
      <c r="I37" s="8"/>
      <c r="J37" s="8"/>
      <c r="K37" s="8"/>
      <c r="L37" s="8"/>
    </row>
    <row r="38" ht="90" customHeight="1" spans="1:12">
      <c r="A38" s="7">
        <v>37</v>
      </c>
      <c r="B38" s="8" t="s">
        <v>171</v>
      </c>
      <c r="C38" s="8" t="s">
        <v>62</v>
      </c>
      <c r="D38" s="9" t="str">
        <f>_xlfn.DISPIMG("ID_687AADA5C90D4E97AAB2744F88025851",1)</f>
        <v>=DISPIMG("ID_687AADA5C90D4E97AAB2744F88025851",1)</v>
      </c>
      <c r="E38" s="8">
        <v>138</v>
      </c>
      <c r="F38" s="8" t="s">
        <v>33</v>
      </c>
      <c r="G38" s="10" t="s">
        <v>169</v>
      </c>
      <c r="H38" s="8" t="s">
        <v>172</v>
      </c>
      <c r="I38" s="8"/>
      <c r="J38" s="8"/>
      <c r="K38" s="8"/>
      <c r="L38" s="8"/>
    </row>
    <row r="39" ht="90" customHeight="1" spans="1:12">
      <c r="A39" s="7">
        <v>38</v>
      </c>
      <c r="B39" s="8" t="s">
        <v>173</v>
      </c>
      <c r="C39" s="8" t="s">
        <v>62</v>
      </c>
      <c r="D39" s="9" t="str">
        <f>_xlfn.DISPIMG("ID_6302DD748D4644AC8C10E9044B2C5135",1)</f>
        <v>=DISPIMG("ID_6302DD748D4644AC8C10E9044B2C5135",1)</v>
      </c>
      <c r="E39" s="8">
        <v>13</v>
      </c>
      <c r="F39" s="8" t="s">
        <v>33</v>
      </c>
      <c r="G39" s="10" t="s">
        <v>174</v>
      </c>
      <c r="H39" s="8" t="s">
        <v>175</v>
      </c>
      <c r="I39" s="8" t="s">
        <v>176</v>
      </c>
      <c r="J39" s="8" t="s">
        <v>177</v>
      </c>
      <c r="K39" s="8" t="s">
        <v>178</v>
      </c>
      <c r="L39" s="8" t="s">
        <v>179</v>
      </c>
    </row>
    <row r="40" ht="90" customHeight="1" spans="1:12">
      <c r="A40" s="7">
        <v>39</v>
      </c>
      <c r="B40" s="8" t="s">
        <v>180</v>
      </c>
      <c r="C40" s="8" t="s">
        <v>62</v>
      </c>
      <c r="D40" s="9" t="str">
        <f>_xlfn.DISPIMG("ID_C2ABC88B6E7740D0BA78FC7BAFA25950",1)</f>
        <v>=DISPIMG("ID_C2ABC88B6E7740D0BA78FC7BAFA25950",1)</v>
      </c>
      <c r="E40" s="8">
        <v>20</v>
      </c>
      <c r="F40" s="8" t="s">
        <v>33</v>
      </c>
      <c r="G40" s="10" t="s">
        <v>174</v>
      </c>
      <c r="H40" s="8" t="s">
        <v>181</v>
      </c>
      <c r="I40" s="8" t="s">
        <v>182</v>
      </c>
      <c r="J40" s="8" t="s">
        <v>183</v>
      </c>
      <c r="K40" s="8" t="s">
        <v>184</v>
      </c>
      <c r="L40" s="8" t="s">
        <v>185</v>
      </c>
    </row>
    <row r="41" ht="90" customHeight="1" spans="1:12">
      <c r="A41" s="7">
        <v>40</v>
      </c>
      <c r="B41" s="8" t="s">
        <v>186</v>
      </c>
      <c r="C41" s="8" t="s">
        <v>62</v>
      </c>
      <c r="D41" s="9" t="str">
        <f>_xlfn.DISPIMG("ID_D1D46C7A867B46009643DB35A65A531C",1)</f>
        <v>=DISPIMG("ID_D1D46C7A867B46009643DB35A65A531C",1)</v>
      </c>
      <c r="E41" s="8">
        <v>64</v>
      </c>
      <c r="F41" s="8" t="s">
        <v>33</v>
      </c>
      <c r="G41" s="10" t="s">
        <v>187</v>
      </c>
      <c r="H41" s="8" t="s">
        <v>188</v>
      </c>
      <c r="I41" s="8" t="s">
        <v>189</v>
      </c>
      <c r="J41" s="8" t="s">
        <v>190</v>
      </c>
      <c r="K41" s="8"/>
      <c r="L41" s="8"/>
    </row>
    <row r="42" ht="90" customHeight="1" spans="1:12">
      <c r="A42" s="7">
        <v>41</v>
      </c>
      <c r="B42" s="8" t="s">
        <v>191</v>
      </c>
      <c r="C42" s="8" t="s">
        <v>62</v>
      </c>
      <c r="D42" s="9" t="str">
        <f>_xlfn.DISPIMG("ID_472C531F3B91487AA6FF6F4F488F9C06",1)</f>
        <v>=DISPIMG("ID_472C531F3B91487AA6FF6F4F488F9C06",1)</v>
      </c>
      <c r="E42" s="8">
        <v>30</v>
      </c>
      <c r="F42" s="8" t="s">
        <v>192</v>
      </c>
      <c r="G42" s="10" t="s">
        <v>193</v>
      </c>
      <c r="H42" s="8" t="s">
        <v>194</v>
      </c>
      <c r="I42" s="8" t="s">
        <v>195</v>
      </c>
      <c r="J42" s="8" t="s">
        <v>196</v>
      </c>
      <c r="K42" s="8"/>
      <c r="L42" s="8"/>
    </row>
    <row r="43" ht="90" customHeight="1" spans="1:12">
      <c r="A43" s="7">
        <v>42</v>
      </c>
      <c r="B43" s="8" t="s">
        <v>197</v>
      </c>
      <c r="C43" s="8" t="s">
        <v>62</v>
      </c>
      <c r="D43" s="9" t="str">
        <f>_xlfn.DISPIMG("ID_6B65F579A07F45AE91DB20D42DEDE646",1)</f>
        <v>=DISPIMG("ID_6B65F579A07F45AE91DB20D42DEDE646",1)</v>
      </c>
      <c r="E43" s="8">
        <v>64</v>
      </c>
      <c r="F43" s="8" t="s">
        <v>198</v>
      </c>
      <c r="G43" s="10" t="s">
        <v>199</v>
      </c>
      <c r="H43" s="8" t="s">
        <v>200</v>
      </c>
      <c r="I43" s="8" t="s">
        <v>201</v>
      </c>
      <c r="J43" s="8"/>
      <c r="K43" s="8"/>
      <c r="L43" s="8"/>
    </row>
    <row r="44" ht="90" customHeight="1" spans="1:12">
      <c r="A44" s="7">
        <v>43</v>
      </c>
      <c r="B44" s="8" t="s">
        <v>202</v>
      </c>
      <c r="C44" s="8" t="s">
        <v>62</v>
      </c>
      <c r="D44" s="9" t="str">
        <f>_xlfn.DISPIMG("ID_BED6C4D1BDD647928D77BB668B630934",1)</f>
        <v>=DISPIMG("ID_BED6C4D1BDD647928D77BB668B630934",1)</v>
      </c>
      <c r="E44" s="8">
        <v>66</v>
      </c>
      <c r="F44" s="8" t="s">
        <v>198</v>
      </c>
      <c r="G44" s="10" t="s">
        <v>199</v>
      </c>
      <c r="H44" s="8" t="s">
        <v>203</v>
      </c>
      <c r="I44" s="8" t="s">
        <v>204</v>
      </c>
      <c r="J44" s="8"/>
      <c r="K44" s="8"/>
      <c r="L44" s="8"/>
    </row>
    <row r="45" ht="90" customHeight="1" spans="1:12">
      <c r="A45" s="7">
        <v>44</v>
      </c>
      <c r="B45" s="8" t="s">
        <v>205</v>
      </c>
      <c r="C45" s="8" t="s">
        <v>62</v>
      </c>
      <c r="D45" s="9" t="str">
        <f>_xlfn.DISPIMG("ID_680CB36746CB481480BD09F38BA0F642",1)</f>
        <v>=DISPIMG("ID_680CB36746CB481480BD09F38BA0F642",1)</v>
      </c>
      <c r="E45" s="8">
        <v>11</v>
      </c>
      <c r="F45" s="8" t="s">
        <v>206</v>
      </c>
      <c r="G45" s="10" t="s">
        <v>207</v>
      </c>
      <c r="H45" s="8" t="s">
        <v>208</v>
      </c>
      <c r="I45" s="8" t="s">
        <v>209</v>
      </c>
      <c r="J45" s="8" t="s">
        <v>210</v>
      </c>
      <c r="K45" s="8" t="s">
        <v>211</v>
      </c>
      <c r="L45" s="8"/>
    </row>
    <row r="46" ht="90" customHeight="1" spans="1:12">
      <c r="A46" s="7">
        <v>45</v>
      </c>
      <c r="B46" s="8" t="s">
        <v>212</v>
      </c>
      <c r="C46" s="8" t="s">
        <v>62</v>
      </c>
      <c r="D46" s="9" t="str">
        <f>_xlfn.DISPIMG("ID_FFCB08E5C0D34C359B9CA1F3F003976C",1)</f>
        <v>=DISPIMG("ID_FFCB08E5C0D34C359B9CA1F3F003976C",1)</v>
      </c>
      <c r="E46" s="8">
        <v>17</v>
      </c>
      <c r="F46" s="8" t="s">
        <v>206</v>
      </c>
      <c r="G46" s="10" t="s">
        <v>213</v>
      </c>
      <c r="H46" s="8" t="s">
        <v>214</v>
      </c>
      <c r="I46" s="8" t="s">
        <v>215</v>
      </c>
      <c r="J46" s="8"/>
      <c r="K46" s="8"/>
      <c r="L46" s="8"/>
    </row>
    <row r="47" ht="90" customHeight="1" spans="1:12">
      <c r="A47" s="7">
        <v>46</v>
      </c>
      <c r="B47" s="8" t="s">
        <v>216</v>
      </c>
      <c r="C47" s="8" t="s">
        <v>62</v>
      </c>
      <c r="D47" s="9" t="str">
        <f>_xlfn.DISPIMG("ID_7713A72DC49F4C54BF289BA4D0E46EBD",1)</f>
        <v>=DISPIMG("ID_7713A72DC49F4C54BF289BA4D0E46EBD",1)</v>
      </c>
      <c r="E47" s="8">
        <v>33</v>
      </c>
      <c r="F47" s="8" t="s">
        <v>217</v>
      </c>
      <c r="G47" s="10" t="s">
        <v>218</v>
      </c>
      <c r="H47" s="8"/>
      <c r="I47" s="8"/>
      <c r="J47" s="8"/>
      <c r="K47" s="8"/>
      <c r="L47" s="8"/>
    </row>
    <row r="48" ht="90" customHeight="1" spans="1:12">
      <c r="A48" s="7">
        <v>47</v>
      </c>
      <c r="B48" s="8" t="s">
        <v>219</v>
      </c>
      <c r="C48" s="8" t="s">
        <v>62</v>
      </c>
      <c r="D48" s="9" t="str">
        <f>_xlfn.DISPIMG("ID_B2606E22102E44109F51CF3BAD7E044B",1)</f>
        <v>=DISPIMG("ID_B2606E22102E44109F51CF3BAD7E044B",1)</v>
      </c>
      <c r="E48" s="8">
        <v>29</v>
      </c>
      <c r="F48" s="8" t="s">
        <v>143</v>
      </c>
      <c r="G48" s="10" t="s">
        <v>220</v>
      </c>
      <c r="H48" s="8" t="s">
        <v>221</v>
      </c>
      <c r="I48" s="8" t="s">
        <v>222</v>
      </c>
      <c r="J48" s="8" t="s">
        <v>223</v>
      </c>
      <c r="K48" s="8" t="s">
        <v>224</v>
      </c>
      <c r="L48" s="8" t="s">
        <v>225</v>
      </c>
    </row>
    <row r="49" ht="90" customHeight="1" spans="1:12">
      <c r="A49" s="7">
        <v>48</v>
      </c>
      <c r="B49" s="8" t="s">
        <v>226</v>
      </c>
      <c r="C49" s="8" t="s">
        <v>62</v>
      </c>
      <c r="D49" s="9" t="str">
        <f>_xlfn.DISPIMG("ID_7106F57F152947D895576933430EBAE8",1)</f>
        <v>=DISPIMG("ID_7106F57F152947D895576933430EBAE8",1)</v>
      </c>
      <c r="E49" s="8">
        <v>82</v>
      </c>
      <c r="F49" s="8" t="s">
        <v>39</v>
      </c>
      <c r="G49" s="10" t="s">
        <v>227</v>
      </c>
      <c r="H49" s="8" t="s">
        <v>228</v>
      </c>
      <c r="I49" s="8" t="s">
        <v>229</v>
      </c>
      <c r="J49" s="8" t="s">
        <v>230</v>
      </c>
      <c r="K49" s="8" t="s">
        <v>231</v>
      </c>
      <c r="L49" s="8" t="s">
        <v>232</v>
      </c>
    </row>
    <row r="50" ht="90" customHeight="1" spans="1:12">
      <c r="A50" s="7">
        <v>49</v>
      </c>
      <c r="B50" s="8" t="s">
        <v>233</v>
      </c>
      <c r="C50" s="8" t="s">
        <v>62</v>
      </c>
      <c r="D50" s="9" t="str">
        <f>_xlfn.DISPIMG("ID_F663BAAD23A94B098B0E849179FB277E",1)</f>
        <v>=DISPIMG("ID_F663BAAD23A94B098B0E849179FB277E",1)</v>
      </c>
      <c r="E50" s="8">
        <v>49</v>
      </c>
      <c r="F50" s="8" t="s">
        <v>39</v>
      </c>
      <c r="G50" s="10" t="s">
        <v>227</v>
      </c>
      <c r="H50" s="8" t="s">
        <v>234</v>
      </c>
      <c r="I50" s="8" t="s">
        <v>235</v>
      </c>
      <c r="J50" s="8" t="s">
        <v>236</v>
      </c>
      <c r="K50" s="8" t="s">
        <v>237</v>
      </c>
      <c r="L50" s="8" t="s">
        <v>238</v>
      </c>
    </row>
    <row r="51" ht="90" customHeight="1" spans="1:12">
      <c r="A51" s="7">
        <v>50</v>
      </c>
      <c r="B51" s="8" t="s">
        <v>239</v>
      </c>
      <c r="C51" s="8" t="s">
        <v>62</v>
      </c>
      <c r="D51" s="9" t="str">
        <f>_xlfn.DISPIMG("ID_1157ECBDE8D9420E8B42EE686C91C443",1)</f>
        <v>=DISPIMG("ID_1157ECBDE8D9420E8B42EE686C91C443",1)</v>
      </c>
      <c r="E51" s="8">
        <v>70</v>
      </c>
      <c r="F51" s="8" t="s">
        <v>39</v>
      </c>
      <c r="G51" s="10" t="s">
        <v>240</v>
      </c>
      <c r="H51" s="8" t="s">
        <v>241</v>
      </c>
      <c r="I51" s="8" t="s">
        <v>242</v>
      </c>
      <c r="J51" s="8" t="s">
        <v>243</v>
      </c>
      <c r="K51" s="8" t="s">
        <v>244</v>
      </c>
      <c r="L51" s="8" t="s">
        <v>245</v>
      </c>
    </row>
    <row r="52" ht="148.5" spans="1:12">
      <c r="A52" s="7">
        <v>51</v>
      </c>
      <c r="B52" s="8" t="s">
        <v>246</v>
      </c>
      <c r="C52" s="8" t="s">
        <v>62</v>
      </c>
      <c r="D52" s="9" t="str">
        <f>_xlfn.DISPIMG("ID_B4D8C5A8AC7C47AEA5FD83C1CE017F7C",1)</f>
        <v>=DISPIMG("ID_B4D8C5A8AC7C47AEA5FD83C1CE017F7C",1)</v>
      </c>
      <c r="E52" s="8">
        <v>51</v>
      </c>
      <c r="F52" s="8" t="s">
        <v>39</v>
      </c>
      <c r="G52" s="10" t="s">
        <v>247</v>
      </c>
      <c r="H52" s="8" t="s">
        <v>248</v>
      </c>
      <c r="I52" s="8" t="s">
        <v>249</v>
      </c>
      <c r="J52" s="8"/>
      <c r="K52" s="8"/>
      <c r="L52" s="8"/>
    </row>
    <row r="53" ht="148.5" spans="1:12">
      <c r="A53" s="7">
        <v>52</v>
      </c>
      <c r="B53" s="8" t="s">
        <v>250</v>
      </c>
      <c r="C53" s="8" t="s">
        <v>62</v>
      </c>
      <c r="D53" s="9" t="str">
        <f>_xlfn.DISPIMG("ID_A95E819746CB4DF283269B3C476D9140",1)</f>
        <v>=DISPIMG("ID_A95E819746CB4DF283269B3C476D9140",1)</v>
      </c>
      <c r="E53" s="8">
        <v>134</v>
      </c>
      <c r="F53" s="8" t="s">
        <v>39</v>
      </c>
      <c r="G53" s="10" t="s">
        <v>247</v>
      </c>
      <c r="H53" s="8" t="s">
        <v>251</v>
      </c>
      <c r="I53" s="8" t="s">
        <v>252</v>
      </c>
      <c r="J53" s="8"/>
      <c r="K53" s="8"/>
      <c r="L53" s="8"/>
    </row>
    <row r="54" ht="90" customHeight="1" spans="1:12">
      <c r="A54" s="7">
        <v>53</v>
      </c>
      <c r="B54" s="8" t="s">
        <v>253</v>
      </c>
      <c r="C54" s="8" t="s">
        <v>62</v>
      </c>
      <c r="D54" s="9" t="str">
        <f>_xlfn.DISPIMG("ID_5B8EC81626A24649B0FB72988C336009",1)</f>
        <v>=DISPIMG("ID_5B8EC81626A24649B0FB72988C336009",1)</v>
      </c>
      <c r="E54" s="8">
        <v>28</v>
      </c>
      <c r="F54" s="8" t="s">
        <v>39</v>
      </c>
      <c r="G54" s="10" t="s">
        <v>254</v>
      </c>
      <c r="H54" s="8" t="s">
        <v>255</v>
      </c>
      <c r="I54" s="8"/>
      <c r="J54" s="8"/>
      <c r="K54" s="8"/>
      <c r="L54" s="8"/>
    </row>
    <row r="55" ht="90" customHeight="1" spans="1:12">
      <c r="A55" s="7">
        <v>54</v>
      </c>
      <c r="B55" s="8" t="s">
        <v>256</v>
      </c>
      <c r="C55" s="8" t="s">
        <v>62</v>
      </c>
      <c r="D55" s="9" t="str">
        <f>_xlfn.DISPIMG("ID_6D6D69B949AE4D18BF02503621F30998",1)</f>
        <v>=DISPIMG("ID_6D6D69B949AE4D18BF02503621F30998",1)</v>
      </c>
      <c r="E55" s="8">
        <v>29</v>
      </c>
      <c r="F55" s="8" t="s">
        <v>39</v>
      </c>
      <c r="G55" s="10" t="s">
        <v>254</v>
      </c>
      <c r="H55" s="8" t="s">
        <v>257</v>
      </c>
      <c r="I55" s="8"/>
      <c r="J55" s="8"/>
      <c r="K55" s="8"/>
      <c r="L55" s="8"/>
    </row>
    <row r="56" ht="90" customHeight="1" spans="1:12">
      <c r="A56" s="7">
        <v>55</v>
      </c>
      <c r="B56" s="8" t="s">
        <v>258</v>
      </c>
      <c r="C56" s="8" t="s">
        <v>62</v>
      </c>
      <c r="D56" s="9" t="str">
        <f>_xlfn.DISPIMG("ID_5FCDEF0971104D22A7E9A0ACF500E567",1)</f>
        <v>=DISPIMG("ID_5FCDEF0971104D22A7E9A0ACF500E567",1)</v>
      </c>
      <c r="E56" s="8">
        <v>7</v>
      </c>
      <c r="F56" s="8" t="s">
        <v>39</v>
      </c>
      <c r="G56" s="10" t="s">
        <v>259</v>
      </c>
      <c r="H56" s="8" t="s">
        <v>260</v>
      </c>
      <c r="I56" s="8" t="s">
        <v>261</v>
      </c>
      <c r="J56" s="8" t="s">
        <v>262</v>
      </c>
      <c r="K56" s="8" t="s">
        <v>263</v>
      </c>
      <c r="L56" s="8" t="s">
        <v>264</v>
      </c>
    </row>
    <row r="57" ht="409.5" spans="1:12">
      <c r="A57" s="7">
        <v>56</v>
      </c>
      <c r="B57" s="8" t="s">
        <v>265</v>
      </c>
      <c r="C57" s="8" t="s">
        <v>62</v>
      </c>
      <c r="D57" s="9" t="str">
        <f>_xlfn.DISPIMG("ID_7B35BB9D8FAA4E478CB0EAF84E6AD121",1)</f>
        <v>=DISPIMG("ID_7B35BB9D8FAA4E478CB0EAF84E6AD121",1)</v>
      </c>
      <c r="E57" s="8">
        <v>92</v>
      </c>
      <c r="F57" s="8" t="s">
        <v>266</v>
      </c>
      <c r="G57" s="10" t="s">
        <v>267</v>
      </c>
      <c r="H57" s="8" t="s">
        <v>268</v>
      </c>
      <c r="I57" s="8" t="s">
        <v>269</v>
      </c>
      <c r="J57" s="8" t="s">
        <v>270</v>
      </c>
      <c r="K57" s="8" t="s">
        <v>271</v>
      </c>
      <c r="L57" s="8" t="s">
        <v>272</v>
      </c>
    </row>
    <row r="58" ht="90" customHeight="1" spans="1:12">
      <c r="A58" s="7">
        <v>57</v>
      </c>
      <c r="B58" s="8" t="s">
        <v>273</v>
      </c>
      <c r="C58" s="8" t="s">
        <v>62</v>
      </c>
      <c r="D58" s="9" t="str">
        <f>_xlfn.DISPIMG("ID_97F59F6FEA914B9C81482D972AE3AA9C",1)</f>
        <v>=DISPIMG("ID_97F59F6FEA914B9C81482D972AE3AA9C",1)</v>
      </c>
      <c r="E58" s="8">
        <v>29</v>
      </c>
      <c r="F58" s="8" t="s">
        <v>55</v>
      </c>
      <c r="G58" s="10" t="s">
        <v>55</v>
      </c>
      <c r="H58" s="8"/>
      <c r="I58" s="8"/>
      <c r="J58" s="8"/>
      <c r="K58" s="8"/>
      <c r="L58" s="8"/>
    </row>
    <row r="59" ht="90" customHeight="1" spans="1:12">
      <c r="A59" s="7">
        <v>58</v>
      </c>
      <c r="B59" s="8" t="s">
        <v>274</v>
      </c>
      <c r="C59" s="8" t="s">
        <v>62</v>
      </c>
      <c r="D59" s="9"/>
      <c r="E59" s="8">
        <v>26</v>
      </c>
      <c r="F59" s="8" t="s">
        <v>275</v>
      </c>
      <c r="G59" s="10" t="s">
        <v>276</v>
      </c>
      <c r="H59" s="8" t="s">
        <v>277</v>
      </c>
      <c r="I59" s="8"/>
      <c r="J59" s="8"/>
      <c r="K59" s="8"/>
      <c r="L59" s="8"/>
    </row>
    <row r="60" ht="90" customHeight="1" spans="1:12">
      <c r="A60" s="7">
        <v>59</v>
      </c>
      <c r="B60" s="8" t="s">
        <v>278</v>
      </c>
      <c r="C60" s="8" t="s">
        <v>62</v>
      </c>
      <c r="D60" s="9" t="str">
        <f>_xlfn.DISPIMG("ID_48BB42FD36BD4BD4A48CCBD0E2F2CF58",1)</f>
        <v>=DISPIMG("ID_48BB42FD36BD4BD4A48CCBD0E2F2CF58",1)</v>
      </c>
      <c r="E60" s="8">
        <v>24</v>
      </c>
      <c r="F60" s="8" t="s">
        <v>279</v>
      </c>
      <c r="G60" s="10" t="s">
        <v>280</v>
      </c>
      <c r="H60" s="8" t="s">
        <v>281</v>
      </c>
      <c r="I60" s="8"/>
      <c r="J60" s="8"/>
      <c r="K60" s="8"/>
      <c r="L60" s="8"/>
    </row>
    <row r="61" ht="90" customHeight="1" spans="1:12">
      <c r="A61" s="7">
        <v>60</v>
      </c>
      <c r="B61" s="8" t="s">
        <v>282</v>
      </c>
      <c r="C61" s="8" t="s">
        <v>62</v>
      </c>
      <c r="D61" s="9" t="str">
        <f>_xlfn.DISPIMG("ID_E989C25D38714714A1F0C48F175BD275",1)</f>
        <v>=DISPIMG("ID_E989C25D38714714A1F0C48F175BD275",1)</v>
      </c>
      <c r="E61" s="8">
        <v>60</v>
      </c>
      <c r="F61" s="8" t="s">
        <v>279</v>
      </c>
      <c r="G61" s="10" t="s">
        <v>283</v>
      </c>
      <c r="H61" s="8" t="s">
        <v>284</v>
      </c>
      <c r="I61" s="8"/>
      <c r="J61" s="8"/>
      <c r="K61" s="8"/>
      <c r="L61" s="8"/>
    </row>
    <row r="62" ht="90" customHeight="1" spans="1:12">
      <c r="A62" s="7">
        <v>61</v>
      </c>
      <c r="B62" s="8" t="s">
        <v>285</v>
      </c>
      <c r="C62" s="8" t="s">
        <v>62</v>
      </c>
      <c r="D62" s="9" t="str">
        <f>_xlfn.DISPIMG("ID_AEB6234D2AC64DC7BEFE51C187B95A92",1)</f>
        <v>=DISPIMG("ID_AEB6234D2AC64DC7BEFE51C187B95A92",1)</v>
      </c>
      <c r="E62" s="8">
        <v>59</v>
      </c>
      <c r="F62" s="8" t="s">
        <v>279</v>
      </c>
      <c r="G62" s="10" t="s">
        <v>283</v>
      </c>
      <c r="H62" s="8" t="s">
        <v>286</v>
      </c>
      <c r="I62" s="8"/>
      <c r="J62" s="8"/>
      <c r="K62" s="8"/>
      <c r="L62" s="8"/>
    </row>
    <row r="63" ht="90" customHeight="1" spans="1:12">
      <c r="A63" s="7">
        <v>62</v>
      </c>
      <c r="B63" s="8" t="s">
        <v>287</v>
      </c>
      <c r="C63" s="8" t="s">
        <v>288</v>
      </c>
      <c r="D63" s="9" t="str">
        <f>_xlfn.DISPIMG("ID_36F306EF7F59478BB8432396391DB42F",1)</f>
        <v>=DISPIMG("ID_36F306EF7F59478BB8432396391DB42F",1)</v>
      </c>
      <c r="E63" s="8">
        <v>95</v>
      </c>
      <c r="F63" s="8" t="s">
        <v>10</v>
      </c>
      <c r="G63" s="10" t="s">
        <v>289</v>
      </c>
      <c r="H63" s="8" t="s">
        <v>290</v>
      </c>
      <c r="I63" s="8" t="s">
        <v>291</v>
      </c>
      <c r="J63" s="8" t="s">
        <v>292</v>
      </c>
      <c r="K63" s="8" t="s">
        <v>293</v>
      </c>
      <c r="L63" s="8" t="s">
        <v>294</v>
      </c>
    </row>
    <row r="64" ht="90" customHeight="1" spans="1:12">
      <c r="A64" s="7">
        <v>63</v>
      </c>
      <c r="B64" s="8" t="s">
        <v>295</v>
      </c>
      <c r="C64" s="8" t="s">
        <v>288</v>
      </c>
      <c r="D64" s="9" t="str">
        <f>_xlfn.DISPIMG("ID_D707DCB03E524AECB50A8C88506E6350",1)</f>
        <v>=DISPIMG("ID_D707DCB03E524AECB50A8C88506E6350",1)</v>
      </c>
      <c r="E64" s="8">
        <v>250</v>
      </c>
      <c r="F64" s="8" t="s">
        <v>120</v>
      </c>
      <c r="G64" s="10" t="s">
        <v>296</v>
      </c>
      <c r="H64" s="8" t="s">
        <v>297</v>
      </c>
      <c r="I64" s="8" t="s">
        <v>298</v>
      </c>
      <c r="J64" s="8" t="s">
        <v>299</v>
      </c>
      <c r="K64" s="8" t="s">
        <v>300</v>
      </c>
      <c r="L64" s="8" t="s">
        <v>301</v>
      </c>
    </row>
    <row r="65" ht="90" customHeight="1" spans="1:12">
      <c r="A65" s="7">
        <v>64</v>
      </c>
      <c r="B65" s="8" t="s">
        <v>302</v>
      </c>
      <c r="C65" s="8" t="s">
        <v>288</v>
      </c>
      <c r="D65" s="9" t="str">
        <f>_xlfn.DISPIMG("ID_D790173E5F2B4896B52DAE10A1C048D6",1)</f>
        <v>=DISPIMG("ID_D790173E5F2B4896B52DAE10A1C048D6",1)</v>
      </c>
      <c r="E65" s="8">
        <v>211</v>
      </c>
      <c r="F65" s="8" t="s">
        <v>33</v>
      </c>
      <c r="G65" s="10" t="s">
        <v>303</v>
      </c>
      <c r="H65" s="8" t="s">
        <v>304</v>
      </c>
      <c r="I65" s="8"/>
      <c r="J65" s="8"/>
      <c r="K65" s="8"/>
      <c r="L65" s="8"/>
    </row>
    <row r="66" ht="90" customHeight="1" spans="1:12">
      <c r="A66" s="7">
        <v>65</v>
      </c>
      <c r="B66" s="8" t="s">
        <v>305</v>
      </c>
      <c r="C66" s="8" t="s">
        <v>288</v>
      </c>
      <c r="D66" s="9" t="str">
        <f>_xlfn.DISPIMG("ID_D6DB972B099E423CB5D7CBE19CE222BB",1)</f>
        <v>=DISPIMG("ID_D6DB972B099E423CB5D7CBE19CE222BB",1)</v>
      </c>
      <c r="E66" s="8">
        <v>100</v>
      </c>
      <c r="F66" s="8" t="s">
        <v>143</v>
      </c>
      <c r="G66" s="10" t="s">
        <v>306</v>
      </c>
      <c r="H66" s="8" t="s">
        <v>307</v>
      </c>
      <c r="I66" s="8"/>
      <c r="J66" s="8"/>
      <c r="K66" s="8"/>
      <c r="L66" s="8"/>
    </row>
    <row r="67" ht="90" customHeight="1" spans="1:12">
      <c r="A67" s="7">
        <v>66</v>
      </c>
      <c r="B67" s="8" t="s">
        <v>308</v>
      </c>
      <c r="C67" s="8" t="s">
        <v>288</v>
      </c>
      <c r="D67" s="9" t="str">
        <f>_xlfn.DISPIMG("ID_7C6A7795F0A547FF81EE6410CC2A6738",1)</f>
        <v>=DISPIMG("ID_7C6A7795F0A547FF81EE6410CC2A6738",1)</v>
      </c>
      <c r="E67" s="8">
        <v>84</v>
      </c>
      <c r="F67" s="8" t="s">
        <v>39</v>
      </c>
      <c r="G67" s="10" t="s">
        <v>309</v>
      </c>
      <c r="H67" s="8" t="s">
        <v>310</v>
      </c>
      <c r="I67" s="8"/>
      <c r="J67" s="8"/>
      <c r="K67" s="8"/>
      <c r="L67" s="8"/>
    </row>
    <row r="68" ht="90" customHeight="1" spans="1:12">
      <c r="A68" s="7">
        <v>67</v>
      </c>
      <c r="B68" s="8" t="s">
        <v>311</v>
      </c>
      <c r="C68" s="8" t="s">
        <v>288</v>
      </c>
      <c r="D68" s="9" t="str">
        <f>_xlfn.DISPIMG("ID_79BFD321917F4E198FB32A3EB63466D9",1)</f>
        <v>=DISPIMG("ID_79BFD321917F4E198FB32A3EB63466D9",1)</v>
      </c>
      <c r="E68" s="8">
        <v>191</v>
      </c>
      <c r="F68" s="8" t="s">
        <v>120</v>
      </c>
      <c r="G68" s="10" t="s">
        <v>312</v>
      </c>
      <c r="H68" s="8" t="s">
        <v>313</v>
      </c>
      <c r="I68" s="8" t="s">
        <v>314</v>
      </c>
      <c r="J68" s="8" t="s">
        <v>315</v>
      </c>
      <c r="K68" s="8" t="s">
        <v>316</v>
      </c>
      <c r="L68" s="8" t="s">
        <v>317</v>
      </c>
    </row>
    <row r="69" ht="90" customHeight="1" spans="1:12">
      <c r="A69" s="7">
        <v>68</v>
      </c>
      <c r="B69" s="8" t="s">
        <v>318</v>
      </c>
      <c r="C69" s="11" t="s">
        <v>319</v>
      </c>
      <c r="D69" s="9" t="str">
        <f>_xlfn.DISPIMG("ID_49B4FF9C81054B66AE295171A992BFE7",1)</f>
        <v>=DISPIMG("ID_49B4FF9C81054B66AE295171A992BFE7",1)</v>
      </c>
      <c r="E69" s="8">
        <v>85</v>
      </c>
      <c r="F69" s="8" t="s">
        <v>15</v>
      </c>
      <c r="G69" s="10" t="s">
        <v>320</v>
      </c>
      <c r="H69" s="8">
        <v>31356751080</v>
      </c>
      <c r="I69" s="8" t="s">
        <v>321</v>
      </c>
      <c r="J69" s="8"/>
      <c r="K69" s="8"/>
      <c r="L69" s="8"/>
    </row>
    <row r="70" ht="90" customHeight="1" spans="1:12">
      <c r="A70" s="7">
        <v>69</v>
      </c>
      <c r="B70" s="8" t="s">
        <v>322</v>
      </c>
      <c r="C70" s="11" t="s">
        <v>319</v>
      </c>
      <c r="D70" s="9" t="str">
        <f>_xlfn.DISPIMG("ID_763F9814ED6F4AC49EA4BBDE18CF6237",1)</f>
        <v>=DISPIMG("ID_763F9814ED6F4AC49EA4BBDE18CF6237",1)</v>
      </c>
      <c r="E70" s="8">
        <v>200</v>
      </c>
      <c r="F70" s="8" t="s">
        <v>143</v>
      </c>
      <c r="G70" s="10" t="s">
        <v>323</v>
      </c>
      <c r="H70" s="8" t="s">
        <v>324</v>
      </c>
      <c r="I70" s="8" t="s">
        <v>325</v>
      </c>
      <c r="J70" s="8" t="s">
        <v>326</v>
      </c>
      <c r="K70" s="8" t="s">
        <v>327</v>
      </c>
      <c r="L70" s="8" t="s">
        <v>328</v>
      </c>
    </row>
    <row r="71" ht="90" customHeight="1" spans="1:12">
      <c r="A71" s="7">
        <v>70</v>
      </c>
      <c r="B71" s="8" t="s">
        <v>329</v>
      </c>
      <c r="C71" s="11" t="s">
        <v>319</v>
      </c>
      <c r="D71" s="9" t="str">
        <f>_xlfn.DISPIMG("ID_05B5847A56B04150AFA564E87C89E77B",1)</f>
        <v>=DISPIMG("ID_05B5847A56B04150AFA564E87C89E77B",1)</v>
      </c>
      <c r="E71" s="8">
        <v>268</v>
      </c>
      <c r="F71" s="8" t="s">
        <v>39</v>
      </c>
      <c r="G71" s="10" t="s">
        <v>330</v>
      </c>
      <c r="H71" s="8" t="s">
        <v>331</v>
      </c>
      <c r="I71" s="8" t="s">
        <v>332</v>
      </c>
      <c r="J71" s="8" t="s">
        <v>333</v>
      </c>
      <c r="K71" s="8" t="s">
        <v>334</v>
      </c>
      <c r="L71" s="8" t="s">
        <v>335</v>
      </c>
    </row>
    <row r="72" ht="409.5" spans="1:12">
      <c r="A72" s="7">
        <v>71</v>
      </c>
      <c r="B72" s="8" t="s">
        <v>336</v>
      </c>
      <c r="C72" s="8" t="s">
        <v>337</v>
      </c>
      <c r="D72" s="9" t="str">
        <f>_xlfn.DISPIMG("ID_DBCD81AF98344F739F1A32E4B802DAF2",1)</f>
        <v>=DISPIMG("ID_DBCD81AF98344F739F1A32E4B802DAF2",1)</v>
      </c>
      <c r="E72" s="8">
        <v>46</v>
      </c>
      <c r="F72" s="8" t="s">
        <v>338</v>
      </c>
      <c r="G72" s="10" t="s">
        <v>339</v>
      </c>
      <c r="H72" s="8" t="s">
        <v>340</v>
      </c>
      <c r="I72" s="8" t="s">
        <v>341</v>
      </c>
      <c r="J72" s="8"/>
      <c r="K72" s="8"/>
      <c r="L72" s="8"/>
    </row>
  </sheetData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jesscia</cp:lastModifiedBy>
  <dcterms:created xsi:type="dcterms:W3CDTF">2025-12-25T08:40:00Z</dcterms:created>
  <dcterms:modified xsi:type="dcterms:W3CDTF">2026-01-08T03:02:25Z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A2F20DB83F1346BC816A059CF0512F38_13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